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Memos/Freight Exchange Memos/2022 02 Memo/07 July 1 2022/MEMO/"/>
    </mc:Choice>
  </mc:AlternateContent>
  <xr:revisionPtr revIDLastSave="63" documentId="8_{D844D584-5055-44CB-A894-E869A1733B03}" xr6:coauthVersionLast="47" xr6:coauthVersionMax="47" xr10:uidLastSave="{A4740800-CFDB-4773-8766-68FBA016AF04}"/>
  <workbookProtection workbookAlgorithmName="SHA-512" workbookHashValue="ozFBKFulUHMhrDMpe038djbX7ghKOAp/nGwBHa7vNPL+RM+/5eGYYFWYOZ8fRmJj3COVBDegeAL9fmGEP2aWgA==" workbookSaltValue="dfhwAwOxkygr2nVSB7QCZQ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D19" i="1" l="1"/>
  <c r="C19" i="1"/>
  <c r="B19" i="1"/>
  <c r="A19" i="1"/>
  <c r="A13" i="1"/>
  <c r="B13" i="1"/>
  <c r="C13" i="1"/>
  <c r="D13" i="1"/>
  <c r="B77" i="3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18" i="7"/>
  <c r="C19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<sst xmlns="http://schemas.openxmlformats.org/spreadsheetml/2006/main" count="1366" uniqueCount="1020">
  <si>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</si>
  <si>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</si>
  <si>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</si>
  <si>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</si>
  <si>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</si>
  <si>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</si>
  <si>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</si>
  <si>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</si>
  <si>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</si>
  <si>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</si>
  <si>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</si>
  <si>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</si>
  <si>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</si>
  <si>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</si>
  <si>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</si>
  <si>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</si>
  <si>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</si>
  <si>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</si>
  <si>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</si>
  <si>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</si>
  <si>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</si>
  <si>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</si>
  <si>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</si>
  <si>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</si>
  <si>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</si>
  <si>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</si>
  <si>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</si>
  <si>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</si>
  <si>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</si>
  <si>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</si>
  <si>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</si>
  <si>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</si>
  <si>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</si>
  <si>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</si>
  <si>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</si>
  <si>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</si>
  <si>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</si>
  <si>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</si>
  <si>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</si>
  <si>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</si>
  <si>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</si>
  <si>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</si>
  <si>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</si>
  <si>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</si>
  <si>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</si>
  <si>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</si>
  <si>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</si>
  <si>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</si>
  <si>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</si>
  <si>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</si>
  <si>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</si>
  <si>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</si>
  <si>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</si>
  <si>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</si>
  <si>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</si>
  <si>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</si>
  <si>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</si>
  <si>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</si>
  <si>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</si>
  <si>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</si>
  <si>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</si>
  <si>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</si>
  <si>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</si>
  <si>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</si>
  <si>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</si>
  <si>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</si>
  <si>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</si>
  <si>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</si>
  <si>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</si>
  <si>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</si>
  <si>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</si>
  <si>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</si>
  <si>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</si>
  <si>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</si>
  <si>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</si>
  <si>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</si>
  <si>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</si>
  <si>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</si>
  <si>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</si>
  <si>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</si>
  <si>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</si>
  <si>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</si>
  <si>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</si>
  <si>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</si>
  <si>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</si>
  <si>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</si>
  <si>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</si>
  <si>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</si>
  <si>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</si>
  <si>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</si>
  <si>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</si>
  <si>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</si>
  <si>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</si>
  <si>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</si>
  <si>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</si>
  <si>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</si>
  <si>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</si>
  <si>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</si>
  <si>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</si>
  <si>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</si>
  <si>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</si>
  <si>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</si>
  <si>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</si>
  <si>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</si>
  <si>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</si>
  <si>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</si>
  <si>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</si>
  <si>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</si>
  <si>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</si>
  <si>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</si>
  <si>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</si>
  <si>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</si>
  <si>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</si>
  <si>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</si>
  <si>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</si>
  <si>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</si>
  <si>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</si>
  <si>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</si>
  <si>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</si>
  <si>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</si>
  <si>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</si>
  <si>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</si>
  <si>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</si>
  <si>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</si>
  <si>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</si>
  <si>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</si>
  <si>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</si>
  <si>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</si>
  <si>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</si>
  <si>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</si>
  <si>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</si>
  <si>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</si>
  <si>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</si>
  <si>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</si>
  <si>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</si>
  <si>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</si>
  <si>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</si>
  <si>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</si>
  <si>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</si>
  <si>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</si>
  <si>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</si>
  <si>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</si>
  <si>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</si>
  <si>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</si>
  <si>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</si>
  <si>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</si>
  <si>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</si>
  <si>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</si>
  <si>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</si>
  <si>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</si>
  <si>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</si>
  <si>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</si>
  <si>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</si>
  <si>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</si>
  <si>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</si>
  <si>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</si>
  <si>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</si>
  <si>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</si>
  <si>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</si>
  <si>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</si>
  <si>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</si>
  <si>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</si>
  <si>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</si>
  <si>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</si>
  <si>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</si>
  <si>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</si>
  <si>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</si>
  <si>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</si>
  <si>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</si>
  <si>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</si>
  <si>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</si>
  <si>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</si>
  <si>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</si>
  <si>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</si>
  <si>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</si>
  <si>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</si>
  <si>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</si>
  <si>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</si>
  <si>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</si>
  <si>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</si>
  <si>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</si>
  <si>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</si>
  <si>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</si>
  <si>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</si>
  <si>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</si>
  <si>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</si>
  <si>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</si>
  <si>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</si>
  <si>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</si>
  <si>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</si>
  <si>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</si>
  <si>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</si>
  <si>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</si>
  <si>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</si>
  <si>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</si>
  <si>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</si>
  <si>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</si>
  <si>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</si>
  <si>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</si>
  <si>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</si>
  <si>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</si>
  <si>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</si>
  <si>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</si>
  <si>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</si>
  <si>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</si>
  <si>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</si>
  <si>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</si>
  <si>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</si>
  <si>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</si>
  <si>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</si>
  <si>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</si>
  <si>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</si>
  <si>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</si>
  <si>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</si>
  <si>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</si>
  <si>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</si>
  <si>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</si>
  <si>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</si>
  <si>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</si>
  <si>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</si>
  <si>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</si>
  <si>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</si>
  <si>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</si>
  <si>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</si>
  <si>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</si>
  <si>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</si>
  <si>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</si>
  <si>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</si>
  <si>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</si>
  <si>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</si>
  <si>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</si>
  <si>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</si>
  <si>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</si>
  <si>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</si>
  <si>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</si>
  <si>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</si>
  <si>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</si>
  <si>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</si>
  <si>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</si>
  <si>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</si>
  <si>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</si>
  <si>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</si>
  <si>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</si>
  <si>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</si>
  <si>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</si>
  <si>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</si>
  <si>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</si>
  <si>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</si>
  <si>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</si>
  <si>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</si>
  <si>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</si>
  <si>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</si>
  <si>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</si>
  <si>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</si>
  <si>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</si>
  <si>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</si>
  <si>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</si>
  <si>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</si>
  <si>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</si>
  <si>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</si>
  <si>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</si>
  <si>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</si>
  <si>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</si>
  <si>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</si>
  <si>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</si>
  <si>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</si>
  <si>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</si>
  <si>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</si>
  <si>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</si>
  <si>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</si>
  <si>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</si>
  <si>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</si>
  <si>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</si>
  <si>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</si>
  <si>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</si>
  <si>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</si>
  <si>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</si>
  <si>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</si>
  <si>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</si>
  <si>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</si>
  <si>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</si>
  <si>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</si>
  <si>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</si>
  <si>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</si>
  <si>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</si>
  <si>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</si>
  <si>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</si>
  <si>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</si>
  <si>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</si>
  <si>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</si>
  <si>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</si>
  <si>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</si>
  <si>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</si>
  <si>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</si>
  <si>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</si>
  <si>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</si>
  <si>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</si>
  <si>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</si>
  <si>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</si>
  <si>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</si>
  <si>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</si>
  <si>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</si>
  <si>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</si>
  <si>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</si>
  <si>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</si>
  <si>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</si>
  <si>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</si>
  <si>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</si>
  <si>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</si>
  <si>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</si>
  <si>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</si>
  <si>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</si>
  <si>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</si>
  <si>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</si>
  <si>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</si>
  <si>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</si>
  <si>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</si>
  <si>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</si>
  <si>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</si>
  <si>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</si>
  <si>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</si>
  <si>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</si>
  <si>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</si>
  <si>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</si>
  <si>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</si>
  <si>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</si>
  <si>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</si>
  <si>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</si>
  <si>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</si>
  <si>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</si>
  <si>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</si>
  <si>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</si>
  <si>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</si>
  <si>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</si>
  <si>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</si>
  <si>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</si>
  <si>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</si>
  <si>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</si>
  <si>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</si>
  <si>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</si>
  <si>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</si>
  <si>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</si>
  <si>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</si>
  <si>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</si>
  <si>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</si>
  <si>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</si>
  <si>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</si>
  <si>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</si>
  <si>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</si>
  <si>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</si>
  <si>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</si>
  <si>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</si>
  <si>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</si>
  <si>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</si>
  <si>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</si>
  <si>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</si>
  <si>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</si>
  <si>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</si>
  <si>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</si>
  <si>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</si>
  <si>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</si>
  <si>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</si>
  <si>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</si>
  <si>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</si>
  <si>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</si>
  <si>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</si>
  <si>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</si>
  <si>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</si>
  <si>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</si>
  <si>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</si>
  <si>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</si>
  <si>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</si>
  <si>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</si>
  <si>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</si>
  <si>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</si>
  <si>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</si>
  <si>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</si>
  <si>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</si>
  <si>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</si>
  <si>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</si>
  <si>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</si>
  <si>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</si>
  <si>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</si>
  <si>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</si>
  <si>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</si>
  <si>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</si>
  <si>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</si>
  <si>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</si>
  <si>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</si>
  <si>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</si>
  <si>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</si>
  <si>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</si>
  <si>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</si>
  <si>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</si>
  <si>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</si>
  <si>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</si>
  <si>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</si>
  <si>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</si>
  <si>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</si>
  <si>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</si>
  <si>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</si>
  <si>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</si>
  <si>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</si>
  <si>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</si>
  <si>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</si>
  <si>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</si>
  <si>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</si>
  <si>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</si>
  <si>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</si>
  <si>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</si>
  <si>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</si>
  <si>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</si>
  <si>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</si>
  <si>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</si>
  <si>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</si>
  <si>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</si>
  <si>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</si>
  <si>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</si>
  <si>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</si>
  <si>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</si>
  <si>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</si>
  <si>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</si>
  <si>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</si>
  <si>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</si>
  <si>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</si>
  <si>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</si>
  <si>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</si>
  <si>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</si>
  <si>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</si>
  <si>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</si>
  <si>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</si>
  <si>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</si>
  <si>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</si>
  <si>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</si>
  <si>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</si>
  <si>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</si>
  <si>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</si>
  <si>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</si>
  <si>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</si>
  <si>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</si>
  <si>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</si>
  <si>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</si>
  <si>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</si>
  <si>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</si>
  <si>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</si>
  <si>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</si>
  <si>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</si>
  <si>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</si>
  <si>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</si>
  <si>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</si>
  <si>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</si>
  <si>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</si>
  <si>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</si>
  <si>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</si>
  <si>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</si>
  <si>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</si>
  <si>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</si>
  <si>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</si>
  <si>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</si>
  <si>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</si>
  <si>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</si>
  <si>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</si>
  <si>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</si>
  <si>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</si>
  <si>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</si>
  <si>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</si>
  <si>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</si>
  <si>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</si>
  <si>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</si>
  <si>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</si>
  <si>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</si>
  <si>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</si>
  <si>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</si>
  <si>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</si>
  <si>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</si>
  <si>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</si>
  <si>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</si>
  <si>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</si>
  <si>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</si>
  <si>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</si>
  <si>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</si>
  <si>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</si>
  <si>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</si>
  <si>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</si>
  <si>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</si>
  <si>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</si>
  <si>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</si>
  <si>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</si>
  <si>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</si>
  <si>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</si>
  <si>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</si>
  <si>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</si>
  <si>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</si>
  <si>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</si>
  <si>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</si>
  <si>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</si>
  <si>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</si>
  <si>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</si>
  <si>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</si>
  <si>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</si>
  <si>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</si>
  <si>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</si>
  <si>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</si>
  <si>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</si>
  <si>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</si>
  <si>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</si>
  <si>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</si>
  <si>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</si>
  <si>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</si>
  <si>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</si>
  <si>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</si>
  <si>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</si>
  <si>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</si>
  <si>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</si>
  <si>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</si>
  <si>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</si>
  <si>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</si>
  <si>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</si>
  <si>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</si>
  <si>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</si>
  <si>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</si>
  <si>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</si>
  <si>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</si>
  <si>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</si>
  <si>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</si>
  <si>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</si>
  <si>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</si>
  <si>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</si>
  <si>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</si>
  <si>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</si>
  <si>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</si>
  <si>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</si>
  <si>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</si>
  <si>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</si>
  <si>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</si>
  <si>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</si>
  <si>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</si>
  <si>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</si>
  <si>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</si>
  <si>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</si>
  <si>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</si>
  <si>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</si>
  <si>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</si>
  <si>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</si>
  <si>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</si>
  <si>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</si>
  <si>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</si>
  <si>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</si>
  <si>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</si>
  <si>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</si>
  <si>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</si>
  <si>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</si>
  <si>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</si>
  <si>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</si>
  <si>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</si>
  <si>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</si>
  <si>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</si>
  <si>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</si>
  <si>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</si>
  <si>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</si>
  <si>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</si>
  <si>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</si>
  <si>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</si>
  <si>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</si>
  <si>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</si>
  <si>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</si>
  <si>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</si>
  <si>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</si>
  <si>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</si>
  <si>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</si>
  <si>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</si>
  <si>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</si>
  <si>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</si>
  <si>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</si>
  <si>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</si>
  <si>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</si>
  <si>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</si>
  <si>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</si>
  <si>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</si>
  <si>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</si>
  <si>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</si>
  <si>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</si>
  <si>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</si>
  <si>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</si>
  <si>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</si>
  <si>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</si>
  <si>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</si>
  <si>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</si>
  <si>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</si>
  <si>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</si>
  <si>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</si>
  <si>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</si>
  <si>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</si>
  <si>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</si>
  <si>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</si>
  <si>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</si>
  <si>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</si>
  <si>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</si>
  <si>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</si>
  <si>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</si>
  <si>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</si>
  <si>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</si>
  <si>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</si>
  <si>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</si>
  <si>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</si>
  <si>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</si>
  <si>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</si>
  <si>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</si>
  <si>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</si>
  <si>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</si>
  <si>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</si>
  <si>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</si>
  <si>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</si>
  <si>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</si>
  <si>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</si>
  <si>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</si>
  <si>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</si>
  <si>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</si>
  <si>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</si>
  <si>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</si>
  <si>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</si>
  <si>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</si>
  <si>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</si>
  <si>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</si>
  <si>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</si>
  <si>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</si>
  <si>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</si>
  <si>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</si>
  <si>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</si>
  <si>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</si>
  <si>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</si>
  <si>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</si>
  <si>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</si>
  <si>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</si>
  <si>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</si>
  <si>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</si>
  <si>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</si>
  <si>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</si>
  <si>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</si>
  <si>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</si>
  <si>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</si>
  <si>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</si>
  <si>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</si>
  <si>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</si>
  <si>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</si>
  <si>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</si>
  <si>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</si>
  <si>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</si>
  <si>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</si>
  <si>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</si>
  <si>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</si>
  <si>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</si>
  <si>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</si>
  <si>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</si>
  <si>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</si>
  <si>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</si>
  <si>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</si>
  <si>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</si>
  <si>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</si>
  <si>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</si>
  <si>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</si>
  <si>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</si>
  <si>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</si>
  <si>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</si>
  <si>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</si>
  <si>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</si>
  <si>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</si>
  <si>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</si>
  <si>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</si>
  <si>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</si>
  <si>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</si>
  <si>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</si>
  <si>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</si>
  <si>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</si>
  <si>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</si>
  <si>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</si>
  <si>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</si>
  <si>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</si>
  <si>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</si>
  <si>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</si>
  <si>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</si>
  <si>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</si>
  <si>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</si>
  <si>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</si>
  <si>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</si>
  <si>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</si>
  <si>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</si>
  <si>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</si>
  <si>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</si>
  <si>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</si>
  <si>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</si>
  <si>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</si>
  <si>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</si>
  <si>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</si>
  <si>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</si>
  <si>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</si>
  <si>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</si>
  <si>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</si>
  <si>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</si>
  <si>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</si>
  <si>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</si>
  <si>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</si>
  <si>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</si>
  <si>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</si>
  <si>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</si>
  <si>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</si>
  <si>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</si>
  <si>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</si>
  <si>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</si>
  <si>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</si>
  <si>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</si>
  <si>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</si>
  <si>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</si>
  <si>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</si>
  <si>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</si>
  <si>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</si>
  <si>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</si>
  <si>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</si>
  <si>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</si>
  <si>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</si>
  <si>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</si>
  <si>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</si>
  <si>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</si>
  <si>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</si>
  <si>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</si>
  <si>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</si>
  <si>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</si>
  <si>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</si>
  <si>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</si>
  <si>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</si>
  <si>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</si>
  <si>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</si>
  <si>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</si>
  <si>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</si>
  <si>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</si>
  <si>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</si>
  <si>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</si>
  <si>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</si>
  <si>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</si>
  <si>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</si>
  <si>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</si>
  <si>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</si>
  <si>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</si>
  <si>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</si>
  <si>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</si>
  <si>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</si>
  <si>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</si>
  <si>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</si>
  <si>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</si>
  <si>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</si>
  <si>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</si>
  <si>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</si>
  <si>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</si>
  <si>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</si>
  <si>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</si>
  <si>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</si>
  <si>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</si>
  <si>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</si>
  <si>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</si>
  <si>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</si>
  <si>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</si>
  <si>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</si>
  <si>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</si>
  <si>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</si>
  <si>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</si>
  <si>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</si>
  <si>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</si>
  <si>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</si>
  <si>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</si>
  <si>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</si>
  <si>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</si>
  <si>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</si>
  <si>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</si>
  <si>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</si>
  <si>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</si>
  <si>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</si>
  <si>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</si>
  <si>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</si>
  <si>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</si>
  <si>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</si>
  <si>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</si>
  <si>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</si>
  <si>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</si>
  <si>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</si>
  <si>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</si>
  <si>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</si>
  <si>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</si>
  <si>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</si>
  <si>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</si>
  <si>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</si>
  <si>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</si>
  <si>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</si>
  <si>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</si>
  <si>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</si>
  <si>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</si>
  <si>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</si>
  <si>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</si>
  <si>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</si>
  <si>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</si>
  <si>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</si>
  <si>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</si>
  <si>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</si>
  <si>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</si>
  <si>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</si>
  <si>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</si>
  <si>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</si>
  <si>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</si>
  <si>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</si>
  <si>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</si>
  <si>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</si>
  <si>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</si>
  <si>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</si>
  <si>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</si>
  <si>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</si>
  <si>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</si>
  <si>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</si>
  <si>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</si>
  <si>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</si>
  <si>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</si>
  <si>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</si>
  <si>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</si>
  <si>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</si>
  <si>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</si>
  <si>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</si>
  <si>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</si>
  <si>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</si>
  <si>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</si>
  <si>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</si>
  <si>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</si>
  <si>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</si>
  <si>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</si>
  <si>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</si>
  <si>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</si>
  <si>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</si>
  <si>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</si>
  <si>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</si>
  <si>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</si>
  <si>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</si>
  <si>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</si>
  <si>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</si>
  <si>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</si>
  <si>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</si>
  <si>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</si>
  <si>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</si>
  <si>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</si>
  <si>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</si>
  <si>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</si>
  <si>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</si>
  <si>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</si>
  <si>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</si>
  <si>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</si>
  <si>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</si>
  <si>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</si>
  <si>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</si>
  <si>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</si>
  <si>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</si>
  <si>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</si>
  <si>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</si>
  <si>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</si>
  <si>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</si>
  <si>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</si>
  <si>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</si>
  <si>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</si>
  <si>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</si>
  <si>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</si>
  <si>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</si>
  <si>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</si>
  <si>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</si>
  <si>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</si>
  <si>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</si>
  <si>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</si>
  <si>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</si>
  <si>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</si>
  <si>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</si>
  <si>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</si>
  <si>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</si>
  <si>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</si>
  <si>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</si>
  <si>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</si>
  <si>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</si>
  <si>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</si>
  <si>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</si>
  <si>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</si>
  <si>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</si>
  <si>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</si>
  <si>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</si>
  <si>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</si>
  <si>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</si>
  <si>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</si>
  <si>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</si>
  <si>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</si>
  <si>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</si>
  <si>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</si>
  <si>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</si>
  <si>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</si>
  <si>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</si>
  <si>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</si>
  <si>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</si>
  <si>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</si>
  <si>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</si>
  <si>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</si>
  <si>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</si>
  <si>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</si>
  <si>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</si>
  <si>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</si>
  <si>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</si>
  <si>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</si>
  <si>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</si>
  <si>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</si>
  <si>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</si>
  <si>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</si>
  <si>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</si>
  <si>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</si>
  <si>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</si>
  <si>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</si>
  <si>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</si>
  <si>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</si>
  <si>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</si>
  <si>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</si>
  <si>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</si>
  <si>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</si>
  <si>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</si>
  <si>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</si>
  <si>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</si>
  <si>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</si>
  <si>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</si>
  <si>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</si>
  <si>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</si>
  <si>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</si>
  <si>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</si>
  <si>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</si>
  <si>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</si>
  <si>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</si>
  <si>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</si>
  <si>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</si>
  <si>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</si>
  <si>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</si>
  <si>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</si>
  <si>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</si>
  <si>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</si>
  <si>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</si>
  <si>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</si>
  <si>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</si>
  <si>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</si>
  <si>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</si>
  <si>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</si>
  <si>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</si>
  <si>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</si>
  <si>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</si>
  <si>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</si>
  <si>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</si>
  <si>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</si>
  <si>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</si>
  <si>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</si>
  <si>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</si>
  <si>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</si>
  <si>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</si>
  <si>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</si>
  <si>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</si>
  <si>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</si>
  <si>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</si>
  <si>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</si>
  <si>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</si>
  <si>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</si>
  <si>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</si>
  <si>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</si>
  <si>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</si>
  <si>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</si>
  <si>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</si>
  <si>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</si>
  <si>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</si>
  <si>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</si>
  <si>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</si>
  <si>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</si>
  <si>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</si>
  <si>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</si>
  <si>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</si>
  <si>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</si>
  <si>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</si>
  <si>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</si>
  <si>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</si>
  <si>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</si>
  <si>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</si>
  <si>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</si>
  <si>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</si>
  <si>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</si>
  <si>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</si>
  <si>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</si>
  <si>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</si>
  <si>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</si>
  <si>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</si>
  <si>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</si>
  <si>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</si>
  <si>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</si>
  <si>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</si>
  <si>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</si>
  <si>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</si>
  <si>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</si>
  <si>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</si>
  <si>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</si>
  <si>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</si>
  <si>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</si>
  <si>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</si>
  <si>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</si>
  <si>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</si>
  <si>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</si>
  <si>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</si>
  <si>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</si>
  <si>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</si>
  <si>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</si>
  <si>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</si>
  <si>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</si>
  <si>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</si>
  <si>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</si>
  <si>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</si>
  <si>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Social Reference Price (SRP)   </t>
    </r>
    <r>
      <rPr>
        <b/>
        <sz val="6"/>
        <color theme="0"/>
        <rFont val="Calibri"/>
        <family val="2"/>
        <scheme val="minor"/>
      </rPr>
      <t xml:space="preserve">3 </t>
    </r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</si>
  <si>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</si>
  <si>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</si>
  <si>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July 1, 2022</t>
  </si>
  <si>
    <t>2022,05,01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</si>
</sst>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5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49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53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44" borderId="0" applyNumberFormat="0" applyBorder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47" fillId="47" borderId="34" applyNumberFormat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5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47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2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3" fillId="18" borderId="38" applyNumberFormat="0" applyFont="0" applyAlignment="0" applyProtection="0"/>
    <xf numFmtId="0" fontId="53" fillId="18" borderId="38" applyNumberFormat="0" applyFon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47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3143250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305674" y="7267575"/>
          <a:ext cx="2076451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/>
  <cols>
    <col min="1" max="1" width="7.5703125" style="78" customWidth="1"/>
    <col min="2" max="2" width="7" style="78" customWidth="1"/>
    <col min="3" max="3" width="9.42578125" style="78" customWidth="1"/>
    <col min="4" max="4" width="18.140625" style="78" customWidth="1"/>
    <col min="5" max="5" width="4" style="78" customWidth="1"/>
    <col min="6" max="6" width="7.7109375" style="78" customWidth="1"/>
    <col min="7" max="7" width="8.85546875" style="78" customWidth="1"/>
    <col min="8" max="8" width="14.42578125" style="78" customWidth="1"/>
    <col min="9" max="9" width="5.7109375" style="78" customWidth="1"/>
    <col min="10" max="10" width="8.85546875" style="124" customWidth="1"/>
    <col min="11" max="11" width="9.140625" style="124" hidden="1" customWidth="1"/>
    <col min="12" max="12" width="1.85546875" style="124" customWidth="1"/>
    <col min="13" max="13" width="66.5703125" style="124" customWidth="1"/>
    <col min="14" max="14" width="8.7109375" style="78" customWidth="1"/>
    <col min="15" max="28" width="9.140625" style="78" hidden="1"/>
    <col min="29" max="29" width="28.7109375" style="78" hidden="1"/>
    <col min="30" max="30" width="9.140625" style="78" hidden="1"/>
    <col min="31" max="31" width="11.85546875" style="78" hidden="1"/>
    <col min="32" max="32" width="9.140625" style="78" hidden="1"/>
    <col min="33" max="33" width="19.85546875" style="78" hidden="1"/>
    <col min="34" max="34" width="9.140625" style="78" hidden="1"/>
    <col min="35" max="35" width="13.140625" style="78" hidden="1"/>
    <col min="36" max="16384" width="9.140625" style="78" hidden="1"/>
  </cols>
  <sheetData>
    <row r="1" spans="1:36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>
      <c r="A2" s="80"/>
      <c r="B2" s="158" t="s">
        <v>692</v>
      </c>
      <c r="C2" s="158"/>
      <c r="D2" s="158"/>
      <c r="E2" s="158"/>
      <c r="F2" s="158"/>
      <c r="G2" s="158"/>
      <c r="H2" s="158"/>
      <c r="I2" s="158"/>
      <c r="J2" s="81"/>
      <c r="K2" s="78"/>
      <c r="L2" s="78"/>
      <c r="M2" s="78"/>
      <c r="P2" s="160" t="s">
        <v>724</v>
      </c>
      <c r="Q2" s="161"/>
      <c r="R2" s="161"/>
      <c r="S2" s="161"/>
      <c r="T2" s="162"/>
      <c r="U2" s="160" t="s">
        <v>725</v>
      </c>
      <c r="V2" s="162"/>
      <c r="W2" s="29"/>
      <c r="X2" s="170" t="s">
        <v>701</v>
      </c>
      <c r="Y2" s="171"/>
      <c r="Z2" s="160" t="s">
        <v>698</v>
      </c>
      <c r="AA2" s="162"/>
      <c r="AB2" s="163" t="s">
        <v>726</v>
      </c>
      <c r="AC2" s="164"/>
      <c r="AD2" s="164"/>
      <c r="AE2" s="164"/>
      <c r="AF2" s="164"/>
      <c r="AG2" s="164"/>
      <c r="AH2" s="165"/>
      <c r="AI2" s="160" t="s">
        <v>751</v>
      </c>
      <c r="AJ2" s="162"/>
    </row>
    <row r="3" spans="1:36" ht="28.5">
      <c r="A3" s="80"/>
      <c r="B3" s="159" t="s">
        <v>693</v>
      </c>
      <c r="C3" s="159"/>
      <c r="D3" s="159"/>
      <c r="E3" s="159"/>
      <c r="F3" s="159"/>
      <c r="G3" s="159"/>
      <c r="H3" s="159"/>
      <c r="I3" s="159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>
      <c r="A4" s="80"/>
      <c r="B4" s="159" t="s">
        <v>1018</v>
      </c>
      <c r="C4" s="159"/>
      <c r="D4" s="159"/>
      <c r="E4" s="159"/>
      <c r="F4" s="159"/>
      <c r="G4" s="159"/>
      <c r="H4" s="159"/>
      <c r="I4" s="159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68" t="s">
        <v>725</v>
      </c>
      <c r="V4" s="169" t="s">
        <v>727</v>
      </c>
      <c r="W4" s="167" t="s">
        <v>729</v>
      </c>
      <c r="X4" s="168" t="s">
        <v>740</v>
      </c>
      <c r="Y4" s="169" t="s">
        <v>741</v>
      </c>
      <c r="Z4" s="168" t="s">
        <v>698</v>
      </c>
      <c r="AA4" s="169" t="s">
        <v>728</v>
      </c>
      <c r="AB4" s="168" t="s">
        <v>726</v>
      </c>
      <c r="AC4" s="166" t="s">
        <v>730</v>
      </c>
      <c r="AD4" s="166" t="s">
        <v>731</v>
      </c>
      <c r="AE4" s="166" t="s">
        <v>732</v>
      </c>
      <c r="AF4" s="166" t="s">
        <v>733</v>
      </c>
      <c r="AG4" s="166" t="s">
        <v>734</v>
      </c>
      <c r="AH4" s="169" t="s">
        <v>735</v>
      </c>
      <c r="AI4" s="168" t="s">
        <v>862</v>
      </c>
      <c r="AJ4" s="169" t="s">
        <v>728</v>
      </c>
    </row>
    <row r="5" spans="1:36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68"/>
      <c r="V5" s="169"/>
      <c r="W5" s="167"/>
      <c r="X5" s="168"/>
      <c r="Y5" s="169"/>
      <c r="Z5" s="168"/>
      <c r="AA5" s="169"/>
      <c r="AB5" s="168"/>
      <c r="AC5" s="166"/>
      <c r="AD5" s="166"/>
      <c r="AE5" s="166"/>
      <c r="AF5" s="166"/>
      <c r="AG5" s="166"/>
      <c r="AH5" s="169"/>
      <c r="AI5" s="168"/>
      <c r="AJ5" s="169"/>
    </row>
    <row r="6" spans="1:36" ht="21">
      <c r="A6" s="80"/>
      <c r="B6" s="150" t="s">
        <v>694</v>
      </c>
      <c r="C6" s="150"/>
      <c r="D6" s="150"/>
      <c r="E6" s="150"/>
      <c r="F6" s="150"/>
      <c r="G6" s="150"/>
      <c r="H6" s="150"/>
      <c r="I6" s="150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0.42</v>
      </c>
      <c r="AE6" s="34" t="s">
        <v>749</v>
      </c>
      <c r="AF6" s="131">
        <v>0.52</v>
      </c>
      <c r="AG6" s="34" t="s">
        <v>750</v>
      </c>
      <c r="AH6" s="133">
        <v>1.2</v>
      </c>
      <c r="AI6" s="33" t="s">
        <v>684</v>
      </c>
      <c r="AJ6" s="35">
        <v>0.34820000000000001</v>
      </c>
    </row>
    <row r="7" spans="1:36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0.93</v>
      </c>
      <c r="AB7" s="33" t="s">
        <v>758</v>
      </c>
      <c r="AC7" s="34" t="s">
        <v>759</v>
      </c>
      <c r="AD7" s="131">
        <v>0.4</v>
      </c>
      <c r="AE7" s="34" t="s">
        <v>760</v>
      </c>
      <c r="AF7" s="131">
        <v>0.68</v>
      </c>
      <c r="AG7" s="34" t="s">
        <v>855</v>
      </c>
      <c r="AH7" s="133">
        <v>1.25</v>
      </c>
      <c r="AI7" s="115" t="s">
        <v>863</v>
      </c>
      <c r="AJ7" s="116">
        <v>13.042</v>
      </c>
    </row>
    <row r="8" spans="1:36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1.45</v>
      </c>
      <c r="AB8" s="33" t="s">
        <v>741</v>
      </c>
      <c r="AC8" s="34" t="s">
        <v>765</v>
      </c>
      <c r="AD8" s="131">
        <v>0.59</v>
      </c>
      <c r="AE8" s="34" t="s">
        <v>766</v>
      </c>
      <c r="AF8" s="131">
        <v>0.79</v>
      </c>
      <c r="AG8" s="34" t="s">
        <v>767</v>
      </c>
      <c r="AH8" s="133">
        <v>2.3199999999999998</v>
      </c>
      <c r="AI8" s="115" t="s">
        <v>864</v>
      </c>
      <c r="AJ8" s="116">
        <v>0.33</v>
      </c>
    </row>
    <row r="9" spans="1:36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0.86</v>
      </c>
      <c r="AB9" s="33"/>
      <c r="AC9" s="34" t="s">
        <v>770</v>
      </c>
      <c r="AD9" s="131">
        <v>0.44</v>
      </c>
      <c r="AE9" s="34" t="s">
        <v>771</v>
      </c>
      <c r="AF9" s="131">
        <v>0.38</v>
      </c>
      <c r="AG9" s="34" t="s">
        <v>772</v>
      </c>
      <c r="AH9" s="133">
        <v>4.4000000000000004</v>
      </c>
      <c r="AI9" s="33" t="s">
        <v>865</v>
      </c>
      <c r="AJ9" s="35">
        <v>0.68799999999999994</v>
      </c>
    </row>
    <row r="10" spans="1:36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0.1</v>
      </c>
      <c r="AB10" s="33"/>
      <c r="AC10" s="34" t="s">
        <v>778</v>
      </c>
      <c r="AD10" s="131">
        <v>0.39</v>
      </c>
      <c r="AE10" s="34" t="s">
        <v>779</v>
      </c>
      <c r="AF10" s="131">
        <v>0.52</v>
      </c>
      <c r="AG10" s="34" t="s">
        <v>780</v>
      </c>
      <c r="AH10" s="133">
        <v>1.71</v>
      </c>
      <c r="AI10" s="33" t="s">
        <v>866</v>
      </c>
      <c r="AJ10" s="35">
        <v>0.33</v>
      </c>
    </row>
    <row r="11" spans="1:36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1.7</v>
      </c>
      <c r="AB11" s="33"/>
      <c r="AC11" s="34" t="s">
        <v>784</v>
      </c>
      <c r="AD11" s="131">
        <v>0.47</v>
      </c>
      <c r="AE11" s="34" t="s">
        <v>785</v>
      </c>
      <c r="AF11" s="131">
        <v>0.61</v>
      </c>
      <c r="AG11" s="34" t="s">
        <v>786</v>
      </c>
      <c r="AH11" s="133">
        <v>1.18</v>
      </c>
      <c r="AI11" s="33"/>
      <c r="AJ11" s="35"/>
    </row>
    <row r="12" spans="1:36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1.28</v>
      </c>
      <c r="AB12" s="33"/>
      <c r="AC12" s="34" t="s">
        <v>856</v>
      </c>
      <c r="AD12" s="131">
        <v>0.39</v>
      </c>
      <c r="AE12" s="34" t="s">
        <v>789</v>
      </c>
      <c r="AF12" s="131">
        <v>0.86</v>
      </c>
      <c r="AG12" s="34" t="s">
        <v>790</v>
      </c>
      <c r="AH12" s="133">
        <v>2.42</v>
      </c>
      <c r="AI12" s="33"/>
      <c r="AJ12" s="35"/>
    </row>
    <row r="13" spans="1:36">
      <c r="A13" s="80"/>
      <c r="B13" s="84"/>
      <c r="C13" s="85" t="s">
        <v>697</v>
      </c>
      <c r="D13" s="85"/>
      <c r="E13" s="85"/>
      <c r="F13" s="155"/>
      <c r="G13" s="155"/>
      <c r="H13" s="155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0.5</v>
      </c>
      <c r="AE13" s="34" t="s">
        <v>793</v>
      </c>
      <c r="AF13" s="131">
        <v>0.78</v>
      </c>
      <c r="AG13" s="34" t="s">
        <v>794</v>
      </c>
      <c r="AH13" s="133">
        <v>2.42</v>
      </c>
      <c r="AI13" s="33"/>
      <c r="AJ13" s="35"/>
    </row>
    <row r="14" spans="1:36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0.5</v>
      </c>
      <c r="AE14" s="34" t="s">
        <v>796</v>
      </c>
      <c r="AF14" s="131">
        <v>0.28000000000000003</v>
      </c>
      <c r="AG14" s="34" t="s">
        <v>797</v>
      </c>
      <c r="AH14" s="133">
        <v>1.91</v>
      </c>
      <c r="AI14" s="33"/>
      <c r="AJ14" s="35"/>
    </row>
    <row r="15" spans="1:36">
      <c r="A15" s="80"/>
      <c r="B15" s="84"/>
      <c r="C15" s="85" t="s">
        <v>699</v>
      </c>
      <c r="D15" s="85"/>
      <c r="E15" s="85"/>
      <c r="F15" s="156"/>
      <c r="G15" s="156"/>
      <c r="H15" s="156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0.8</v>
      </c>
      <c r="AE15" s="34" t="s">
        <v>799</v>
      </c>
      <c r="AF15" s="131">
        <v>0.28999999999999998</v>
      </c>
      <c r="AG15" s="34" t="s">
        <v>800</v>
      </c>
      <c r="AH15" s="133">
        <v>1.27</v>
      </c>
      <c r="AI15" s="33"/>
      <c r="AJ15" s="35"/>
    </row>
    <row r="16" spans="1:36">
      <c r="A16" s="80"/>
      <c r="B16" s="84"/>
      <c r="C16" s="85" t="s">
        <v>1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0.18</v>
      </c>
      <c r="AE16" s="34" t="s">
        <v>802</v>
      </c>
      <c r="AF16" s="131">
        <v>1.67</v>
      </c>
      <c r="AG16" s="34" t="s">
        <v>803</v>
      </c>
      <c r="AH16" s="133">
        <v>1.85</v>
      </c>
      <c r="AI16" s="33"/>
      <c r="AJ16" s="35"/>
    </row>
    <row r="17" spans="1:36">
      <c r="A17" s="80"/>
      <c r="B17" s="84"/>
      <c r="C17" s="85" t="s">
        <v>859</v>
      </c>
      <c r="D17" s="85"/>
      <c r="E17" s="85"/>
      <c r="F17" s="145"/>
      <c r="G17" s="145"/>
      <c r="H17" s="145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0.18</v>
      </c>
      <c r="AE17" s="34" t="s">
        <v>805</v>
      </c>
      <c r="AF17" s="131">
        <v>1.0900000000000001</v>
      </c>
      <c r="AG17" s="34" t="s">
        <v>806</v>
      </c>
      <c r="AH17" s="133">
        <v>4.16</v>
      </c>
      <c r="AI17" s="33"/>
      <c r="AJ17" s="35"/>
    </row>
    <row r="18" spans="1:36">
      <c r="A18" s="80"/>
      <c r="B18" s="84"/>
      <c r="C18" s="99" t="str">
        <f>IF(OR(F8="Beer",F8="Refreshment Beverage",G18&lt;&gt;""),"     # of Containers per Selling Unit","")</f>
        <v/>
      </c>
      <c r="D18" s="85"/>
      <c r="E18" s="85"/>
      <c r="F18" s="100"/>
      <c r="G18" s="146"/>
      <c r="H18" s="147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</v>
      </c>
      <c r="AE18" s="34" t="s">
        <v>808</v>
      </c>
      <c r="AF18" s="131">
        <v>1.48</v>
      </c>
      <c r="AG18" s="34" t="s">
        <v>809</v>
      </c>
      <c r="AH18" s="133">
        <v>4.04</v>
      </c>
      <c r="AI18" s="33"/>
      <c r="AJ18" s="35"/>
    </row>
    <row r="19" spans="1:36">
      <c r="A19" s="80"/>
      <c r="B19" s="84"/>
      <c r="C19" s="99" t="str">
        <f>IF(F8="Beer","     Container Type","")</f>
        <v/>
      </c>
      <c r="D19" s="85"/>
      <c r="E19" s="85"/>
      <c r="F19" s="157"/>
      <c r="G19" s="157"/>
      <c r="H19" s="157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1.43</v>
      </c>
      <c r="AE19" s="34" t="s">
        <v>811</v>
      </c>
      <c r="AF19" s="131">
        <v>0.63</v>
      </c>
      <c r="AG19" s="34" t="s">
        <v>812</v>
      </c>
      <c r="AH19" s="133">
        <v>1.67</v>
      </c>
      <c r="AI19" s="33"/>
      <c r="AJ19" s="35"/>
    </row>
    <row r="20" spans="1:36" ht="15.7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0.38</v>
      </c>
      <c r="AE20" s="34" t="s">
        <v>814</v>
      </c>
      <c r="AF20" s="131">
        <v>0.35</v>
      </c>
      <c r="AG20" s="34" t="s">
        <v>815</v>
      </c>
      <c r="AH20" s="133">
        <v>1.55</v>
      </c>
      <c r="AI20" s="33"/>
      <c r="AJ20" s="35"/>
    </row>
    <row r="21" spans="1:36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0.38</v>
      </c>
      <c r="AE21" s="34" t="s">
        <v>817</v>
      </c>
      <c r="AF21" s="131">
        <v>0.87</v>
      </c>
      <c r="AG21" s="34" t="s">
        <v>818</v>
      </c>
      <c r="AH21" s="133">
        <v>1.1499999999999999</v>
      </c>
      <c r="AI21" s="33"/>
      <c r="AJ21" s="35"/>
    </row>
    <row r="22" spans="1:36">
      <c r="A22" s="80"/>
      <c r="B22" s="84"/>
      <c r="C22" s="85" t="s">
        <v>1016</v>
      </c>
      <c r="D22" s="140"/>
      <c r="E22" s="85"/>
      <c r="F22" s="145"/>
      <c r="G22" s="145"/>
      <c r="H22" s="145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0.38</v>
      </c>
      <c r="AE22" s="34" t="s">
        <v>820</v>
      </c>
      <c r="AF22" s="131">
        <v>1.75</v>
      </c>
      <c r="AG22" s="34" t="s">
        <v>821</v>
      </c>
      <c r="AH22" s="133">
        <v>1.1499999999999999</v>
      </c>
      <c r="AI22" s="33"/>
      <c r="AJ22" s="35"/>
    </row>
    <row r="23" spans="1:36" ht="15" customHeight="1">
      <c r="A23" s="80"/>
      <c r="B23" s="84"/>
      <c r="C23" s="114" t="s">
        <v>1017</v>
      </c>
      <c r="D23" s="114"/>
      <c r="E23" s="87"/>
      <c r="F23" s="100"/>
      <c r="G23" s="146"/>
      <c r="H23" s="147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0.38</v>
      </c>
      <c r="AE23" s="34" t="s">
        <v>824</v>
      </c>
      <c r="AF23" s="131">
        <v>1.0900000000000001</v>
      </c>
      <c r="AG23" s="34" t="s">
        <v>825</v>
      </c>
      <c r="AH23" s="133">
        <v>1.57</v>
      </c>
      <c r="AI23" s="33"/>
      <c r="AJ23" s="35"/>
    </row>
    <row r="24" spans="1:36">
      <c r="A24" s="80"/>
      <c r="B24" s="84"/>
      <c r="C24" s="118"/>
      <c r="D24" s="114"/>
      <c r="E24" s="84"/>
      <c r="F24" s="151"/>
      <c r="G24" s="152"/>
      <c r="H24" s="153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1.36</v>
      </c>
      <c r="AI24" s="33"/>
      <c r="AJ24" s="35"/>
    </row>
    <row r="25" spans="1:36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1.39</v>
      </c>
      <c r="AI25" s="33"/>
      <c r="AJ25" s="35"/>
    </row>
    <row r="26" spans="1:36" ht="15.7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1.22</v>
      </c>
      <c r="AI26" s="33"/>
      <c r="AJ26" s="35"/>
    </row>
    <row r="27" spans="1:36" ht="21">
      <c r="A27" s="80"/>
      <c r="B27" s="150" t="s">
        <v>702</v>
      </c>
      <c r="C27" s="150"/>
      <c r="D27" s="150"/>
      <c r="E27" s="150"/>
      <c r="F27" s="150"/>
      <c r="G27" s="150"/>
      <c r="H27" s="150"/>
      <c r="I27" s="150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1.93</v>
      </c>
      <c r="AI27" s="33"/>
      <c r="AJ27" s="35"/>
    </row>
    <row r="28" spans="1:36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1.23</v>
      </c>
      <c r="AI28" s="33"/>
      <c r="AJ28" s="35"/>
    </row>
    <row r="29" spans="1:36">
      <c r="A29" s="80"/>
      <c r="B29" s="84"/>
      <c r="C29" s="85" t="s">
        <v>703</v>
      </c>
      <c r="D29" s="85"/>
      <c r="E29" s="85"/>
      <c r="F29" s="148" t="str">
        <f>IFERROR(SUM(K13/K16)*K14,"0.0000")</f>
        <v>0.0000</v>
      </c>
      <c r="G29" s="148"/>
      <c r="H29" s="148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1.18</v>
      </c>
      <c r="AI29" s="33"/>
      <c r="AJ29" s="35"/>
    </row>
    <row r="30" spans="1:36">
      <c r="A30" s="80"/>
      <c r="B30" s="84"/>
      <c r="C30" s="85" t="s">
        <v>704</v>
      </c>
      <c r="D30" s="85"/>
      <c r="E30" s="85"/>
      <c r="F30" s="148">
        <f>IFERROR(SUM(K21*K17),"0.0000")</f>
        <v>0</v>
      </c>
      <c r="G30" s="148"/>
      <c r="H30" s="148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1.82</v>
      </c>
      <c r="AI30" s="33"/>
      <c r="AJ30" s="35"/>
    </row>
    <row r="31" spans="1:36">
      <c r="A31" s="80"/>
      <c r="B31" s="84"/>
      <c r="C31" s="85" t="s">
        <v>705</v>
      </c>
      <c r="D31" s="85"/>
      <c r="E31" s="85"/>
      <c r="F31" s="148">
        <f>(IF(F8="Spirit",Calculations!A4,IF(F8="Wine",Calculations!B4,IF(F8="Refreshment Beverage",Calculations!C4,IF(F8="Beer",Calculations!D4,0)))))</f>
        <v>0</v>
      </c>
      <c r="G31" s="148"/>
      <c r="H31" s="148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1.52</v>
      </c>
      <c r="AI31" s="33"/>
      <c r="AJ31" s="35"/>
    </row>
    <row r="32" spans="1:36">
      <c r="A32" s="80"/>
      <c r="B32" s="84"/>
      <c r="C32" s="85" t="s">
        <v>706</v>
      </c>
      <c r="D32" s="85"/>
      <c r="E32" s="85"/>
      <c r="F32" s="148">
        <f>(IF(F8="Spirit",Calculations!A7,IF(F8="Wine",Calculations!B7,IF(F8="Refreshment Beverage",Calculations!C7,IF(F8="Beer",Calculations!D7,0)))))</f>
        <v>0</v>
      </c>
      <c r="G32" s="148"/>
      <c r="H32" s="148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1.18</v>
      </c>
      <c r="AI33" s="33"/>
      <c r="AJ33" s="35"/>
    </row>
    <row r="34" spans="1:36">
      <c r="A34" s="80"/>
      <c r="B34" s="84"/>
      <c r="C34" s="85" t="s">
        <v>707</v>
      </c>
      <c r="D34" s="85"/>
      <c r="E34" s="85"/>
      <c r="F34" s="148">
        <f>(IF(F8="Spirit",Calculations!A10,IF(F8="Wine",Calculations!B10,IF(F8="Refreshment Beverage",Calculations!C10,IF(F8="Beer",Calculations!D10,0)))))</f>
        <v>0</v>
      </c>
      <c r="G34" s="148"/>
      <c r="H34" s="148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1.49</v>
      </c>
      <c r="AI34" s="33"/>
      <c r="AJ34" s="35"/>
    </row>
    <row r="35" spans="1:36">
      <c r="A35" s="80"/>
      <c r="B35" s="84"/>
      <c r="C35" s="85" t="s">
        <v>708</v>
      </c>
      <c r="D35" s="85"/>
      <c r="E35" s="85"/>
      <c r="F35" s="148">
        <f>(IF(F8="Spirit",Calculations!A13,IF(F8="Wine",Calculations!B13,IF(F8="Refreshment Beverage",Calculations!C13,IF(F8="Beer",Calculations!D13,0)))))</f>
        <v>0</v>
      </c>
      <c r="G35" s="148"/>
      <c r="H35" s="148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1.95</v>
      </c>
      <c r="AI35" s="33"/>
      <c r="AJ35" s="35"/>
    </row>
    <row r="36" spans="1:36">
      <c r="A36" s="80"/>
      <c r="B36" s="84"/>
      <c r="C36" s="85" t="s">
        <v>843</v>
      </c>
      <c r="D36" s="85"/>
      <c r="E36" s="85"/>
      <c r="F36" s="148">
        <f>(IF(F8="Spirit",Calculations!A16,IF(F8="Wine",Calculations!B16,IF(F8="Refreshment Beverage",Calculations!C16,IF(F8="Beer",Calculations!D16,0)))))</f>
        <v>0</v>
      </c>
      <c r="G36" s="148"/>
      <c r="H36" s="148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>
      <c r="A37" s="80"/>
      <c r="B37" s="84"/>
      <c r="C37" s="85" t="s">
        <v>709</v>
      </c>
      <c r="D37" s="85"/>
      <c r="E37" s="85"/>
      <c r="F37" s="148">
        <f>(IF(F8="Spirit",Calculations!A19,IF(F8="Wine",Calculations!B19,IF(F8="Refreshment Beverage",Calculations!C19,IF(F8="Beer",Calculations!D19,0)))))</f>
        <v>0</v>
      </c>
      <c r="G37" s="148"/>
      <c r="H37" s="148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>
      <c r="A38" s="80"/>
      <c r="B38" s="84"/>
      <c r="C38" s="85" t="str">
        <f>IF(F8="Beer","MBLL Dist. Beer Extra Charge","")</f>
        <v/>
      </c>
      <c r="D38" s="85"/>
      <c r="E38" s="85"/>
      <c r="F38" s="148" t="str">
        <f>IF(C38="","",IF(F19="Can",(Calculations!J26/24*G18),IF(F19="Bottle",(Calculations!J28/24*G18),"0.0000")))</f>
        <v/>
      </c>
      <c r="G38" s="148"/>
      <c r="H38" s="148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.25">
      <c r="A41" s="80"/>
      <c r="B41" s="149" t="s">
        <v>710</v>
      </c>
      <c r="C41" s="149"/>
      <c r="D41" s="149"/>
      <c r="E41" s="149"/>
      <c r="F41" s="149"/>
      <c r="G41" s="144">
        <f>K37</f>
        <v>0</v>
      </c>
      <c r="H41" s="144"/>
      <c r="I41" s="144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>
      <c r="B42" s="142" t="s">
        <v>1015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3"/>
      <c r="I42" s="143"/>
      <c r="J42" s="78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flDUtFl5BnziE7OtljqAu/bWcxl+ytCnuyouVYoidlHliVUT9oXD1jcjBg1FFl6wpLaP99EfgNOdjnRIt8IwxA==" saltValue="nQNBkiSFQwYjy+IDNrSBdg==" spinCount="100000" sheet="1" object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Normal="100" workbookViewId="0">
      <selection activeCell="I18" sqref="I18"/>
    </sheetView>
  </sheetViews>
  <sheetFormatPr defaultRowHeight="15"/>
  <cols>
    <col min="1" max="4" width="16.85546875" customWidth="1"/>
    <col min="7" max="11" width="14.85546875" bestFit="1" customWidth="1"/>
  </cols>
  <sheetData>
    <row r="2" spans="1:11">
      <c r="A2" s="175" t="s">
        <v>752</v>
      </c>
      <c r="B2" s="176"/>
      <c r="C2" s="176"/>
      <c r="D2" s="177"/>
      <c r="G2" s="175" t="s">
        <v>707</v>
      </c>
      <c r="H2" s="176"/>
      <c r="I2" s="176"/>
      <c r="J2" s="176"/>
      <c r="K2" s="177"/>
    </row>
    <row r="3" spans="1:11">
      <c r="A3" s="49" t="s">
        <v>736</v>
      </c>
      <c r="B3" s="50" t="s">
        <v>688</v>
      </c>
      <c r="C3" s="50" t="s">
        <v>737</v>
      </c>
      <c r="D3" s="51" t="s">
        <v>684</v>
      </c>
      <c r="G3" s="180" t="s">
        <v>736</v>
      </c>
      <c r="H3" s="178" t="s">
        <v>688</v>
      </c>
      <c r="I3" s="178" t="s">
        <v>737</v>
      </c>
      <c r="J3" s="178" t="s">
        <v>738</v>
      </c>
      <c r="K3" s="179" t="s">
        <v>739</v>
      </c>
    </row>
    <row r="4" spans="1:11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0"/>
      <c r="H4" s="178"/>
      <c r="I4" s="178"/>
      <c r="J4" s="178"/>
      <c r="K4" s="179"/>
    </row>
    <row r="5" spans="1:11">
      <c r="A5" s="172" t="s">
        <v>751</v>
      </c>
      <c r="B5" s="173"/>
      <c r="C5" s="173"/>
      <c r="D5" s="174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>
      <c r="A8" s="172" t="s">
        <v>707</v>
      </c>
      <c r="B8" s="173"/>
      <c r="C8" s="173"/>
      <c r="D8" s="174"/>
      <c r="G8" s="33"/>
      <c r="H8" s="34"/>
      <c r="I8" s="34" t="s">
        <v>773</v>
      </c>
      <c r="J8" s="34" t="s">
        <v>774</v>
      </c>
      <c r="K8" s="35" t="s">
        <v>774</v>
      </c>
    </row>
    <row r="9" spans="1:11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>
      <c r="A11" s="172" t="s">
        <v>10</v>
      </c>
      <c r="B11" s="173"/>
      <c r="C11" s="173"/>
      <c r="D11" s="174"/>
      <c r="G11" s="62"/>
      <c r="H11" s="63"/>
      <c r="I11" s="63"/>
      <c r="J11" s="63"/>
      <c r="K11" s="64"/>
    </row>
    <row r="12" spans="1:11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>
      <c r="A14" s="172" t="s">
        <v>843</v>
      </c>
      <c r="B14" s="173"/>
      <c r="C14" s="173"/>
      <c r="D14" s="174"/>
      <c r="G14" s="62"/>
      <c r="H14" s="63"/>
      <c r="I14" s="63" t="s">
        <v>224</v>
      </c>
      <c r="J14" s="63" t="s">
        <v>801</v>
      </c>
      <c r="K14" s="64" t="s">
        <v>801</v>
      </c>
    </row>
    <row r="15" spans="1:11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>
      <c r="A17" s="172" t="s">
        <v>844</v>
      </c>
      <c r="B17" s="173"/>
      <c r="C17" s="173"/>
      <c r="D17" s="174"/>
      <c r="G17" s="62"/>
      <c r="H17" s="63"/>
      <c r="I17" s="60" t="s">
        <v>5</v>
      </c>
      <c r="J17" s="60" t="s">
        <v>5</v>
      </c>
      <c r="K17" s="61" t="s">
        <v>5</v>
      </c>
    </row>
    <row r="18" spans="1:11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>
      <c r="A19" s="42">
        <f>IF('Trial Pricing Calculator '!F17=0.05,0.2142*'Trial Pricing Calculator '!K19,IF('Trial Pricing Calculator '!F17=0.2,0.3213*'Trial Pricing Calculator '!K19,IF('Trial Pricing Calculator '!F17=0.375,0.4284*'Trial Pricing Calculator '!K19,IF('Trial Pricing Calculator '!F17=1.14,0.2678*'Trial Pricing Calculator '!K19,IF('Trial Pricing Calculator '!F17=1.75,0.3213*'Trial Pricing Calculator '!K19,0)))))</f>
        <v>0</v>
      </c>
      <c r="B19" s="55">
        <f>IF('Trial Pricing Calculator '!F17&lt;0.75,0,IF(OR('Trial Pricing Calculator '!F17=0.75,'Trial Pricing Calculator '!F17=1),0.2678,IF('Trial Pricing Calculator '!F17=1.5,0.6212,IF('Trial Pricing Calculator '!F17=2,0.6963,IF('Trial Pricing Calculator '!F17=3,0.7498,IF(OR('Trial Pricing Calculator '!F17=4,'Trial Pricing Calculator '!F17=5,'Trial Pricing Calculator '!F17=6),1.2532,IF(OR('Trial Pricing Calculator '!F17=7,'Trial Pricing Calculator '!F17=8,'Trial Pricing Calculator '!F17=9,'Trial Pricing Calculator '!F17=10),1.6281,IF('Trial Pricing Calculator '!F17=19.5,7.4119,IF('Trial Pricing Calculator '!F17=15,5.7089,IF('Trial Pricing Calculator '!F17=16,6.0945,IF('Trial Pricing Calculator '!F17=18,6.8549,IF('Trial Pricing Calculator '!F17=19,7.2298,IF('Trial Pricing Calculator '!F17=20,7.6154,IF('Trial Pricing Calculator '!F17=22,8.3759,0))))))))))))))</f>
        <v>0</v>
      </c>
      <c r="C19" s="47">
        <f>IF(AND('Trial Pricing Calculator '!F17&gt;0.049,'Trial Pricing Calculator '!F17&lt;0.401),SUM(0.0536*'Trial Pricing Calculator '!G18),IF(AND('Trial Pricing Calculator '!F17&gt;0.4,'Trial Pricing Calculator '!F17&lt;0.47),SUM(0.0643*'Trial Pricing Calculator '!G18),IF(AND('Trial Pricing Calculator '!F17&gt;0.469,'Trial Pricing Calculator '!F17&lt;0.66),SUM(0.075*'Trial Pricing Calculator '!G18),IF(AND('Trial Pricing Calculator '!F17&gt;0.659,'Trial Pricing Calculator '!F17&lt;0.75),SUM(0.1071*'Trial Pricing Calculator '!G18),IF(AND('Trial Pricing Calculator '!F17&gt;0.749,'Trial Pricing Calculator '!F17&lt;0.9),SUM(0.1178*'Trial Pricing Calculator '!G18),IF(AND('Trial Pricing Calculator '!F17&gt;0.899,'Trial Pricing Calculator '!F17&lt;1),SUM(0.1393*'Trial Pricing Calculator '!G18),IF('Trial Pricing Calculator '!F17=1,SUM(0.1499*'Trial Pricing Calculator '!G18),IF('Trial Pricing Calculator '!F17=1.14,SUM(0.1714*'Trial Pricing Calculator '!G18),IF('Trial Pricing Calculator '!F17=1.75,SUM(0.2678*'Trial Pricing Calculator '!G18),IF('Trial Pricing Calculator '!F17=2,SUM(0.2999*'Trial Pricing Calculator '!G18),IF('Trial Pricing Calculator '!F17=3,SUM(0.4499*'Trial Pricing Calculator '!G18),0)))))))))))</f>
        <v>0</v>
      </c>
      <c r="D19" s="54">
        <f>IF(AND('Trial Pricing Calculator '!G18=24,'Trial Pricing Calculator '!F19="Bottle"),0.384,IF(AND('Trial Pricing Calculator '!G18=8,'Trial Pricing Calculator '!F19="Can"),0.1608,IF(AND('Trial Pricing Calculator '!G18=15,'Trial Pricing Calculator '!F19="Can"),0.1515,IF(AND('Trial Pricing Calculator '!G18=20,'Trial Pricing Calculator '!F19="Can"),0.214,IF(AND('Trial Pricing Calculator '!G18=30,'Trial Pricing Calculator '!F19="Can"),0.267,IF(AND('Trial Pricing Calculator '!G18=36,'Trial Pricing Calculator '!F19="Can"),0.2664,0))))))</f>
        <v>0</v>
      </c>
      <c r="G19" s="33"/>
      <c r="H19" s="34"/>
      <c r="I19" s="34"/>
      <c r="J19" s="34"/>
      <c r="K19" s="35"/>
    </row>
    <row r="20" spans="1:11">
      <c r="G20" s="33"/>
      <c r="H20" s="34"/>
      <c r="I20" s="34"/>
      <c r="J20" s="34"/>
      <c r="K20" s="35"/>
    </row>
    <row r="21" spans="1:11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>
      <c r="G23" s="57"/>
      <c r="H23" s="34"/>
      <c r="I23" s="56"/>
      <c r="J23" s="34"/>
      <c r="K23" s="58"/>
    </row>
    <row r="24" spans="1:11">
      <c r="G24" s="33"/>
      <c r="H24" s="34"/>
      <c r="I24" s="34"/>
      <c r="J24" s="40" t="s">
        <v>831</v>
      </c>
      <c r="K24" s="61" t="s">
        <v>832</v>
      </c>
    </row>
    <row r="25" spans="1:11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>
      <c r="G26" s="33"/>
      <c r="H26" s="34"/>
      <c r="I26" s="34"/>
      <c r="J26" s="45">
        <v>1.1000000000000001</v>
      </c>
      <c r="K26" s="35"/>
    </row>
    <row r="27" spans="1:11">
      <c r="G27" s="33"/>
      <c r="H27" s="34"/>
      <c r="I27" s="34"/>
      <c r="J27" s="46" t="s">
        <v>421</v>
      </c>
      <c r="K27" s="35"/>
    </row>
    <row r="28" spans="1:11">
      <c r="G28" s="33"/>
      <c r="H28" s="34"/>
      <c r="I28" s="34"/>
      <c r="J28" s="45">
        <v>1.68</v>
      </c>
      <c r="K28" s="35"/>
    </row>
    <row r="29" spans="1:11">
      <c r="G29" s="33"/>
      <c r="H29" s="34"/>
      <c r="I29" s="34"/>
      <c r="J29" s="34"/>
      <c r="K29" s="35"/>
    </row>
    <row r="30" spans="1:11">
      <c r="G30" s="33"/>
      <c r="H30" s="34"/>
      <c r="I30" s="34"/>
      <c r="J30" s="34"/>
      <c r="K30" s="35"/>
    </row>
    <row r="31" spans="1:11">
      <c r="G31" s="33"/>
      <c r="H31" s="34"/>
      <c r="I31" s="34"/>
      <c r="J31" s="34"/>
      <c r="K31" s="35"/>
    </row>
    <row r="32" spans="1:11">
      <c r="G32" s="33"/>
      <c r="H32" s="34"/>
      <c r="I32" s="34"/>
      <c r="J32" s="34"/>
      <c r="K32" s="35"/>
    </row>
    <row r="33" spans="7:11">
      <c r="G33" s="33"/>
      <c r="H33" s="34"/>
      <c r="I33" s="34"/>
      <c r="J33" s="34"/>
      <c r="K33" s="35"/>
    </row>
    <row r="34" spans="7:11">
      <c r="G34" s="33"/>
      <c r="H34" s="34"/>
      <c r="I34" s="34"/>
      <c r="J34" s="34"/>
      <c r="K34" s="35"/>
    </row>
    <row r="35" spans="7:11">
      <c r="G35" s="38"/>
      <c r="H35" s="47"/>
      <c r="I35" s="47"/>
      <c r="J35" s="47"/>
      <c r="K35" s="48"/>
    </row>
    <row r="36" spans="7:11">
      <c r="G36" s="39"/>
      <c r="H36" s="39"/>
      <c r="I36" s="39"/>
      <c r="J36" s="39"/>
      <c r="K36" s="39"/>
    </row>
    <row r="37" spans="7:11">
      <c r="G37" s="39"/>
      <c r="H37" s="39"/>
      <c r="I37" s="39"/>
      <c r="J37" s="39"/>
      <c r="K37" s="39"/>
    </row>
    <row r="38" spans="7:11">
      <c r="G38" s="39"/>
      <c r="H38" s="39"/>
      <c r="I38" s="39"/>
      <c r="J38" s="39"/>
      <c r="K38" s="39"/>
    </row>
    <row r="39" spans="7:11">
      <c r="G39" s="39"/>
      <c r="H39" s="39"/>
      <c r="I39" s="39"/>
      <c r="J39" s="39"/>
      <c r="K39" s="39"/>
    </row>
    <row r="40" spans="7:11">
      <c r="G40" s="39"/>
      <c r="H40" s="39"/>
      <c r="I40" s="39"/>
      <c r="J40" s="39"/>
      <c r="K40" s="39"/>
    </row>
    <row r="41" spans="7:11">
      <c r="G41" s="39"/>
      <c r="H41" s="39"/>
      <c r="I41" s="39"/>
      <c r="J41" s="39"/>
      <c r="K41" s="39"/>
    </row>
    <row r="42" spans="7:11">
      <c r="G42" s="39"/>
      <c r="H42" s="39"/>
      <c r="I42" s="39"/>
      <c r="J42" s="39"/>
      <c r="K42" s="39"/>
    </row>
    <row r="43" spans="7:11">
      <c r="G43" s="39"/>
      <c r="H43" s="39"/>
      <c r="I43" s="39"/>
      <c r="J43" s="39"/>
      <c r="K43" s="39"/>
    </row>
    <row r="44" spans="7:11">
      <c r="G44" s="39"/>
      <c r="H44" s="39"/>
      <c r="I44" s="39"/>
      <c r="J44" s="39"/>
      <c r="K44" s="39"/>
    </row>
    <row r="45" spans="7:11">
      <c r="G45" s="39"/>
      <c r="H45" s="39"/>
      <c r="I45" s="39"/>
      <c r="J45" s="39"/>
      <c r="K45" s="39"/>
    </row>
    <row r="46" spans="7:11">
      <c r="G46" s="39"/>
      <c r="H46" s="39"/>
      <c r="I46" s="39"/>
      <c r="J46" s="39"/>
      <c r="K46" s="39"/>
    </row>
    <row r="47" spans="7:11">
      <c r="G47" s="39"/>
      <c r="H47" s="39"/>
      <c r="I47" s="39"/>
      <c r="J47" s="39"/>
      <c r="K47" s="39"/>
    </row>
    <row r="48" spans="7:11">
      <c r="G48" s="39"/>
      <c r="H48" s="39"/>
      <c r="I48" s="39"/>
      <c r="J48" s="39"/>
      <c r="K48" s="39"/>
    </row>
    <row r="49" spans="7:11">
      <c r="G49" s="39"/>
      <c r="H49" s="39"/>
      <c r="I49" s="39"/>
      <c r="J49" s="39"/>
      <c r="K49" s="39"/>
    </row>
    <row r="50" spans="7:11">
      <c r="G50" s="39"/>
      <c r="H50" s="39"/>
      <c r="I50" s="39"/>
      <c r="J50" s="39"/>
      <c r="K50" s="39"/>
    </row>
    <row r="51" spans="7:11">
      <c r="G51" s="39"/>
      <c r="H51" s="39"/>
      <c r="I51" s="39"/>
      <c r="J51" s="39"/>
      <c r="K51" s="39"/>
    </row>
    <row r="52" spans="7:11">
      <c r="G52" s="39"/>
      <c r="H52" s="39"/>
      <c r="I52" s="39"/>
      <c r="J52" s="39"/>
      <c r="K52" s="39"/>
    </row>
    <row r="53" spans="7:11">
      <c r="G53" s="39"/>
      <c r="H53" s="39"/>
      <c r="I53" s="39"/>
      <c r="J53" s="39"/>
      <c r="K53" s="39"/>
    </row>
    <row r="54" spans="7:11">
      <c r="G54" s="39"/>
      <c r="H54" s="39"/>
      <c r="I54" s="39"/>
      <c r="J54" s="39"/>
      <c r="K54" s="39"/>
    </row>
    <row r="55" spans="7:11">
      <c r="G55" s="39"/>
      <c r="H55" s="39"/>
      <c r="I55" s="39"/>
      <c r="J55" s="39"/>
      <c r="K55" s="39"/>
    </row>
    <row r="56" spans="7:11">
      <c r="G56" s="39"/>
      <c r="H56" s="39"/>
      <c r="I56" s="39"/>
      <c r="J56" s="39"/>
      <c r="K56" s="39"/>
    </row>
    <row r="57" spans="7:11">
      <c r="G57" s="39"/>
      <c r="H57" s="39"/>
      <c r="I57" s="39"/>
      <c r="J57" s="39"/>
      <c r="K57" s="39"/>
    </row>
    <row r="58" spans="7:11">
      <c r="G58" s="39"/>
      <c r="H58" s="39"/>
      <c r="I58" s="39"/>
      <c r="J58" s="39"/>
      <c r="K58" s="39"/>
    </row>
    <row r="59" spans="7:11">
      <c r="G59" s="39"/>
      <c r="H59" s="39"/>
      <c r="I59" s="39"/>
      <c r="J59" s="39"/>
      <c r="K59" s="39"/>
    </row>
    <row r="60" spans="7:11">
      <c r="G60" s="39"/>
      <c r="H60" s="39"/>
      <c r="I60" s="39"/>
      <c r="J60" s="39"/>
      <c r="K60" s="39"/>
    </row>
    <row r="61" spans="7:11">
      <c r="G61" s="39"/>
      <c r="H61" s="39"/>
      <c r="I61" s="39"/>
      <c r="J61" s="39"/>
      <c r="K61" s="39"/>
    </row>
    <row r="62" spans="7:11">
      <c r="G62" s="39"/>
      <c r="H62" s="39"/>
      <c r="I62" s="39"/>
      <c r="J62" s="39"/>
      <c r="K62" s="39"/>
    </row>
    <row r="63" spans="7:11">
      <c r="G63" s="39"/>
      <c r="H63" s="39"/>
      <c r="I63" s="39"/>
      <c r="J63" s="39"/>
      <c r="K63" s="39"/>
    </row>
    <row r="64" spans="7:11">
      <c r="G64" s="39"/>
      <c r="H64" s="39"/>
      <c r="I64" s="39"/>
      <c r="J64" s="39"/>
      <c r="K64" s="39"/>
    </row>
    <row r="65" spans="7:11">
      <c r="G65" s="39"/>
      <c r="H65" s="39"/>
      <c r="I65" s="39"/>
      <c r="J65" s="39"/>
      <c r="K65" s="39"/>
    </row>
    <row r="66" spans="7:11">
      <c r="G66" s="39"/>
      <c r="H66" s="39"/>
      <c r="I66" s="39"/>
      <c r="J66" s="39"/>
      <c r="K66" s="39"/>
    </row>
    <row r="67" spans="7:11">
      <c r="G67" s="39"/>
      <c r="H67" s="39"/>
      <c r="I67" s="39"/>
      <c r="J67" s="39"/>
      <c r="K67" s="39"/>
    </row>
    <row r="68" spans="7:11">
      <c r="G68" s="39"/>
      <c r="H68" s="39"/>
      <c r="I68" s="39"/>
      <c r="J68" s="39"/>
      <c r="K68" s="39"/>
    </row>
    <row r="69" spans="7:11">
      <c r="G69" s="39"/>
      <c r="H69" s="39"/>
      <c r="I69" s="39"/>
      <c r="J69" s="39"/>
      <c r="K69" s="39"/>
    </row>
    <row r="70" spans="7:11">
      <c r="G70" s="39"/>
      <c r="H70" s="39"/>
      <c r="I70" s="39"/>
      <c r="J70" s="39"/>
      <c r="K70" s="39"/>
    </row>
    <row r="71" spans="7:11">
      <c r="G71" s="39"/>
      <c r="H71" s="39"/>
      <c r="I71" s="39"/>
      <c r="J71" s="39"/>
      <c r="K71" s="39"/>
    </row>
    <row r="72" spans="7:11">
      <c r="G72" s="39"/>
      <c r="H72" s="39"/>
      <c r="I72" s="39"/>
      <c r="J72" s="39"/>
      <c r="K72" s="39"/>
    </row>
    <row r="73" spans="7:11">
      <c r="G73" s="39"/>
      <c r="H73" s="39"/>
      <c r="I73" s="39"/>
      <c r="J73" s="39"/>
      <c r="K73" s="39"/>
    </row>
    <row r="74" spans="7:11">
      <c r="G74" s="39"/>
      <c r="H74" s="39"/>
      <c r="I74" s="39"/>
      <c r="J74" s="39"/>
      <c r="K74" s="39"/>
    </row>
    <row r="75" spans="7:11">
      <c r="G75" s="39"/>
      <c r="H75" s="39"/>
      <c r="I75" s="39"/>
      <c r="J75" s="39"/>
      <c r="K75" s="39"/>
    </row>
    <row r="76" spans="7:11">
      <c r="G76" s="39"/>
      <c r="H76" s="39"/>
      <c r="I76" s="39"/>
      <c r="J76" s="39"/>
      <c r="K76" s="39"/>
    </row>
    <row r="77" spans="7:11">
      <c r="G77" s="39"/>
      <c r="H77" s="39"/>
      <c r="I77" s="39"/>
      <c r="J77" s="39"/>
      <c r="K77" s="39"/>
    </row>
    <row r="78" spans="7:11">
      <c r="G78" s="39"/>
      <c r="H78" s="39"/>
      <c r="I78" s="39"/>
      <c r="J78" s="39"/>
      <c r="K78" s="39"/>
    </row>
    <row r="79" spans="7:11">
      <c r="G79" s="39"/>
      <c r="H79" s="39"/>
      <c r="I79" s="39"/>
      <c r="J79" s="39"/>
      <c r="K79" s="39"/>
    </row>
    <row r="80" spans="7:11">
      <c r="G80" s="39"/>
      <c r="H80" s="39"/>
      <c r="I80" s="39"/>
      <c r="J80" s="39"/>
      <c r="K80" s="39"/>
    </row>
    <row r="81" spans="7:11">
      <c r="G81" s="39"/>
      <c r="H81" s="39"/>
      <c r="I81" s="39"/>
      <c r="J81" s="39"/>
      <c r="K81" s="39"/>
    </row>
    <row r="82" spans="7:11">
      <c r="G82" s="39"/>
      <c r="H82" s="39"/>
      <c r="I82" s="39"/>
      <c r="J82" s="39"/>
      <c r="K82" s="39"/>
    </row>
    <row r="83" spans="7:11">
      <c r="G83" s="39"/>
      <c r="H83" s="39"/>
      <c r="I83" s="39"/>
      <c r="J83" s="39"/>
      <c r="K83" s="39"/>
    </row>
    <row r="84" spans="7:11">
      <c r="G84" s="39"/>
      <c r="H84" s="39"/>
      <c r="I84" s="39"/>
      <c r="J84" s="39"/>
      <c r="K84" s="39"/>
    </row>
    <row r="85" spans="7:11">
      <c r="G85" s="39"/>
      <c r="H85" s="39"/>
      <c r="I85" s="39"/>
      <c r="J85" s="39"/>
      <c r="K85" s="39"/>
    </row>
    <row r="86" spans="7:11">
      <c r="G86" s="39"/>
      <c r="H86" s="39"/>
      <c r="I86" s="39"/>
      <c r="J86" s="39"/>
      <c r="K86" s="39"/>
    </row>
    <row r="87" spans="7:11">
      <c r="G87" s="39"/>
      <c r="H87" s="39"/>
      <c r="I87" s="39"/>
      <c r="J87" s="39"/>
      <c r="K87" s="39"/>
    </row>
    <row r="88" spans="7:11">
      <c r="G88" s="39"/>
      <c r="H88" s="39"/>
      <c r="I88" s="39"/>
      <c r="J88" s="39"/>
      <c r="K88" s="39"/>
    </row>
    <row r="89" spans="7:11">
      <c r="G89" s="39"/>
      <c r="H89" s="39"/>
      <c r="I89" s="39"/>
      <c r="J89" s="39"/>
      <c r="K89" s="39"/>
    </row>
    <row r="90" spans="7:11">
      <c r="G90" s="39"/>
      <c r="H90" s="39"/>
      <c r="I90" s="39"/>
      <c r="J90" s="39"/>
      <c r="K90" s="39"/>
    </row>
    <row r="91" spans="7:11">
      <c r="G91" s="39"/>
      <c r="H91" s="39"/>
      <c r="I91" s="39"/>
      <c r="J91" s="39"/>
      <c r="K91" s="39"/>
    </row>
    <row r="92" spans="7:11">
      <c r="G92" s="39"/>
      <c r="H92" s="39"/>
      <c r="I92" s="39"/>
      <c r="J92" s="39"/>
      <c r="K92" s="39"/>
    </row>
    <row r="93" spans="7:11">
      <c r="G93" s="39"/>
      <c r="H93" s="39"/>
      <c r="I93" s="39"/>
      <c r="J93" s="39"/>
      <c r="K93" s="39"/>
    </row>
    <row r="94" spans="7:11">
      <c r="G94" s="39"/>
      <c r="H94" s="39"/>
      <c r="I94" s="39"/>
      <c r="J94" s="39"/>
      <c r="K94" s="39"/>
    </row>
    <row r="95" spans="7:11">
      <c r="G95" s="39"/>
      <c r="H95" s="39"/>
      <c r="I95" s="39"/>
      <c r="J95" s="39"/>
      <c r="K95" s="39"/>
    </row>
    <row r="96" spans="7:11">
      <c r="G96" s="39"/>
      <c r="H96" s="39"/>
      <c r="I96" s="39"/>
      <c r="J96" s="39"/>
      <c r="K96" s="39"/>
    </row>
    <row r="97" spans="7:11">
      <c r="G97" s="39"/>
      <c r="H97" s="39"/>
      <c r="I97" s="39"/>
      <c r="J97" s="39"/>
      <c r="K97" s="39"/>
    </row>
    <row r="98" spans="7:11">
      <c r="G98" s="39"/>
      <c r="H98" s="39"/>
      <c r="I98" s="39"/>
      <c r="J98" s="39"/>
      <c r="K98" s="39"/>
    </row>
    <row r="99" spans="7:11">
      <c r="G99" s="39"/>
      <c r="H99" s="39"/>
      <c r="I99" s="39"/>
      <c r="J99" s="39"/>
      <c r="K99" s="39"/>
    </row>
    <row r="100" spans="7:11">
      <c r="G100" s="39"/>
      <c r="H100" s="39"/>
      <c r="I100" s="39"/>
      <c r="J100" s="39"/>
      <c r="K100" s="39"/>
    </row>
    <row r="101" spans="7:11">
      <c r="G101" s="39"/>
      <c r="H101" s="39"/>
      <c r="I101" s="39"/>
      <c r="J101" s="39"/>
      <c r="K101" s="39"/>
    </row>
    <row r="102" spans="7:11">
      <c r="G102" s="39"/>
      <c r="H102" s="39"/>
      <c r="I102" s="39"/>
      <c r="J102" s="39"/>
      <c r="K102" s="39"/>
    </row>
    <row r="103" spans="7:11">
      <c r="G103" s="39"/>
      <c r="H103" s="39"/>
      <c r="I103" s="39"/>
      <c r="J103" s="39"/>
      <c r="K103" s="39"/>
    </row>
    <row r="104" spans="7:11">
      <c r="G104" s="39"/>
      <c r="H104" s="39"/>
      <c r="I104" s="39"/>
      <c r="J104" s="39"/>
      <c r="K104" s="39"/>
    </row>
    <row r="105" spans="7:11">
      <c r="G105" s="39"/>
      <c r="H105" s="39"/>
      <c r="I105" s="39"/>
      <c r="J105" s="39"/>
      <c r="K105" s="39"/>
    </row>
    <row r="106" spans="7:11">
      <c r="G106" s="39"/>
      <c r="H106" s="39"/>
      <c r="I106" s="39"/>
      <c r="J106" s="39"/>
      <c r="K106" s="39"/>
    </row>
    <row r="107" spans="7:11">
      <c r="G107" s="39"/>
      <c r="H107" s="39"/>
      <c r="I107" s="39"/>
      <c r="J107" s="39"/>
      <c r="K107" s="39"/>
    </row>
    <row r="108" spans="7:11">
      <c r="G108" s="39"/>
      <c r="H108" s="39"/>
      <c r="I108" s="39"/>
      <c r="J108" s="39"/>
      <c r="K108" s="39"/>
    </row>
    <row r="109" spans="7:11">
      <c r="G109" s="39"/>
      <c r="H109" s="39"/>
      <c r="I109" s="39"/>
      <c r="J109" s="39"/>
      <c r="K109" s="39"/>
    </row>
    <row r="110" spans="7:11">
      <c r="G110" s="39"/>
      <c r="H110" s="39"/>
      <c r="I110" s="39"/>
      <c r="J110" s="39"/>
      <c r="K110" s="39"/>
    </row>
    <row r="111" spans="7:11">
      <c r="G111" s="39"/>
      <c r="H111" s="39"/>
      <c r="I111" s="39"/>
      <c r="J111" s="39"/>
      <c r="K111" s="39"/>
    </row>
    <row r="112" spans="7:11">
      <c r="G112" s="39"/>
      <c r="H112" s="39"/>
      <c r="I112" s="39"/>
      <c r="J112" s="39"/>
      <c r="K112" s="39"/>
    </row>
    <row r="113" spans="7:11">
      <c r="G113" s="39"/>
      <c r="H113" s="39"/>
      <c r="I113" s="39"/>
      <c r="J113" s="39"/>
      <c r="K113" s="39"/>
    </row>
    <row r="114" spans="7:11">
      <c r="G114" s="39"/>
      <c r="H114" s="39"/>
      <c r="I114" s="39"/>
      <c r="J114" s="39"/>
      <c r="K114" s="39"/>
    </row>
    <row r="115" spans="7:11">
      <c r="G115" s="39"/>
      <c r="H115" s="39"/>
      <c r="I115" s="39"/>
      <c r="J115" s="39"/>
      <c r="K115" s="39"/>
    </row>
    <row r="116" spans="7:11">
      <c r="G116" s="39"/>
      <c r="H116" s="39"/>
      <c r="I116" s="39"/>
      <c r="J116" s="39"/>
      <c r="K116" s="39"/>
    </row>
    <row r="117" spans="7:11">
      <c r="G117" s="39"/>
      <c r="H117" s="39"/>
      <c r="I117" s="39"/>
      <c r="J117" s="39"/>
      <c r="K117" s="39"/>
    </row>
    <row r="118" spans="7:11">
      <c r="G118" s="39"/>
      <c r="H118" s="39"/>
      <c r="I118" s="39"/>
      <c r="J118" s="39"/>
      <c r="K118" s="39"/>
    </row>
    <row r="119" spans="7:11">
      <c r="G119" s="39"/>
      <c r="H119" s="39"/>
      <c r="I119" s="39"/>
      <c r="J119" s="39"/>
      <c r="K119" s="39"/>
    </row>
    <row r="120" spans="7:11">
      <c r="G120" s="39"/>
      <c r="H120" s="39"/>
      <c r="I120" s="39"/>
      <c r="J120" s="39"/>
      <c r="K120" s="39"/>
    </row>
    <row r="121" spans="7:11">
      <c r="G121" s="39"/>
      <c r="H121" s="39"/>
      <c r="I121" s="39"/>
      <c r="J121" s="39"/>
      <c r="K121" s="39"/>
    </row>
    <row r="122" spans="7:11">
      <c r="G122" s="39"/>
      <c r="H122" s="39"/>
      <c r="I122" s="39"/>
      <c r="J122" s="39"/>
      <c r="K122" s="39"/>
    </row>
    <row r="123" spans="7:11">
      <c r="G123" s="39"/>
      <c r="H123" s="39"/>
      <c r="I123" s="39"/>
      <c r="J123" s="39"/>
      <c r="K123" s="39"/>
    </row>
    <row r="124" spans="7:11">
      <c r="G124" s="39"/>
      <c r="H124" s="39"/>
      <c r="I124" s="39"/>
      <c r="J124" s="39"/>
      <c r="K124" s="39"/>
    </row>
    <row r="125" spans="7:11">
      <c r="G125" s="39"/>
      <c r="H125" s="39"/>
      <c r="I125" s="39"/>
      <c r="J125" s="39"/>
      <c r="K125" s="39"/>
    </row>
    <row r="126" spans="7:11">
      <c r="G126" s="39"/>
      <c r="H126" s="39"/>
      <c r="I126" s="39"/>
      <c r="J126" s="39"/>
      <c r="K126" s="39"/>
    </row>
    <row r="127" spans="7:11">
      <c r="G127" s="39"/>
      <c r="H127" s="39"/>
      <c r="I127" s="39"/>
      <c r="J127" s="39"/>
      <c r="K127" s="39"/>
    </row>
    <row r="128" spans="7:11">
      <c r="G128" s="39"/>
      <c r="H128" s="39"/>
      <c r="I128" s="39"/>
      <c r="J128" s="39"/>
      <c r="K128" s="39"/>
    </row>
    <row r="129" spans="7:11">
      <c r="G129" s="39"/>
      <c r="H129" s="39"/>
      <c r="I129" s="39"/>
      <c r="J129" s="39"/>
      <c r="K129" s="39"/>
    </row>
    <row r="130" spans="7:11">
      <c r="G130" s="39"/>
      <c r="H130" s="39"/>
      <c r="I130" s="39"/>
      <c r="J130" s="39"/>
      <c r="K130" s="39"/>
    </row>
    <row r="131" spans="7:11">
      <c r="G131" s="39"/>
      <c r="H131" s="39"/>
      <c r="I131" s="39"/>
      <c r="J131" s="39"/>
      <c r="K131" s="39"/>
    </row>
    <row r="132" spans="7:11">
      <c r="G132" s="39"/>
      <c r="H132" s="39"/>
      <c r="I132" s="39"/>
      <c r="J132" s="39"/>
      <c r="K132" s="39"/>
    </row>
    <row r="133" spans="7:11">
      <c r="G133" s="39"/>
      <c r="H133" s="39"/>
      <c r="I133" s="39"/>
      <c r="J133" s="39"/>
      <c r="K133" s="39"/>
    </row>
    <row r="134" spans="7:11">
      <c r="G134" s="39"/>
      <c r="H134" s="39"/>
      <c r="I134" s="39"/>
      <c r="J134" s="39"/>
      <c r="K134" s="39"/>
    </row>
    <row r="135" spans="7:11">
      <c r="G135" s="39"/>
      <c r="H135" s="39"/>
      <c r="I135" s="39"/>
      <c r="J135" s="39"/>
      <c r="K135" s="39"/>
    </row>
    <row r="136" spans="7:11">
      <c r="G136" s="39"/>
      <c r="H136" s="39"/>
      <c r="I136" s="39"/>
      <c r="J136" s="39"/>
      <c r="K136" s="39"/>
    </row>
    <row r="137" spans="7:11">
      <c r="G137" s="39"/>
      <c r="H137" s="39"/>
      <c r="I137" s="39"/>
      <c r="J137" s="39"/>
      <c r="K137" s="39"/>
    </row>
    <row r="138" spans="7:11">
      <c r="G138" s="39"/>
      <c r="H138" s="39"/>
      <c r="I138" s="39"/>
      <c r="J138" s="39"/>
      <c r="K138" s="39"/>
    </row>
    <row r="139" spans="7:11">
      <c r="G139" s="39"/>
      <c r="H139" s="39"/>
      <c r="I139" s="39"/>
      <c r="J139" s="39"/>
      <c r="K139" s="39"/>
    </row>
    <row r="140" spans="7:11">
      <c r="G140" s="39"/>
      <c r="H140" s="39"/>
      <c r="I140" s="39"/>
      <c r="J140" s="39"/>
      <c r="K140" s="39"/>
    </row>
    <row r="141" spans="7:11">
      <c r="G141" s="39"/>
      <c r="H141" s="39"/>
      <c r="I141" s="39"/>
      <c r="J141" s="39"/>
      <c r="K141" s="39"/>
    </row>
    <row r="142" spans="7:11">
      <c r="G142" s="39"/>
      <c r="H142" s="39"/>
      <c r="I142" s="39"/>
      <c r="J142" s="39"/>
      <c r="K142" s="39"/>
    </row>
    <row r="143" spans="7:11">
      <c r="G143" s="39"/>
      <c r="H143" s="39"/>
      <c r="I143" s="39"/>
      <c r="J143" s="39"/>
      <c r="K143" s="39"/>
    </row>
    <row r="144" spans="7:11">
      <c r="G144" s="39"/>
      <c r="H144" s="39"/>
      <c r="I144" s="39"/>
      <c r="J144" s="39"/>
      <c r="K144" s="39"/>
    </row>
    <row r="145" spans="7:11">
      <c r="G145" s="39"/>
      <c r="H145" s="39"/>
      <c r="I145" s="39"/>
      <c r="J145" s="39"/>
      <c r="K145" s="39"/>
    </row>
    <row r="146" spans="7:11">
      <c r="G146" s="39"/>
      <c r="H146" s="39"/>
      <c r="I146" s="39"/>
      <c r="J146" s="39"/>
      <c r="K146" s="39"/>
    </row>
    <row r="147" spans="7:11">
      <c r="G147" s="39"/>
      <c r="H147" s="39"/>
      <c r="I147" s="39"/>
      <c r="J147" s="39"/>
      <c r="K147" s="39"/>
    </row>
    <row r="148" spans="7:11">
      <c r="G148" s="39"/>
      <c r="H148" s="39"/>
      <c r="I148" s="39"/>
      <c r="J148" s="39"/>
      <c r="K148" s="39"/>
    </row>
    <row r="149" spans="7:11">
      <c r="G149" s="39"/>
      <c r="H149" s="39"/>
      <c r="I149" s="39"/>
      <c r="J149" s="39"/>
      <c r="K149" s="39"/>
    </row>
    <row r="150" spans="7:11">
      <c r="G150" s="39"/>
      <c r="H150" s="39"/>
      <c r="I150" s="39"/>
      <c r="J150" s="39"/>
      <c r="K150" s="39"/>
    </row>
    <row r="151" spans="7:11">
      <c r="G151" s="39"/>
      <c r="H151" s="39"/>
      <c r="I151" s="39"/>
      <c r="J151" s="39"/>
      <c r="K151" s="39"/>
    </row>
    <row r="152" spans="7:11">
      <c r="G152" s="39"/>
      <c r="H152" s="39"/>
      <c r="I152" s="39"/>
      <c r="J152" s="39"/>
      <c r="K152" s="39"/>
    </row>
    <row r="153" spans="7:11">
      <c r="G153" s="39"/>
      <c r="H153" s="39"/>
      <c r="I153" s="39"/>
      <c r="J153" s="39"/>
      <c r="K153" s="39"/>
    </row>
    <row r="154" spans="7:11">
      <c r="G154" s="39"/>
      <c r="H154" s="39"/>
      <c r="I154" s="39"/>
      <c r="J154" s="39"/>
      <c r="K154" s="39"/>
    </row>
    <row r="155" spans="7:11">
      <c r="G155" s="39"/>
      <c r="H155" s="39"/>
      <c r="I155" s="39"/>
      <c r="J155" s="39"/>
      <c r="K155" s="39"/>
    </row>
    <row r="156" spans="7:11">
      <c r="G156" s="39"/>
      <c r="H156" s="39"/>
      <c r="I156" s="39"/>
      <c r="J156" s="39"/>
      <c r="K156" s="39"/>
    </row>
    <row r="157" spans="7:11">
      <c r="G157" s="39"/>
      <c r="H157" s="39"/>
      <c r="I157" s="39"/>
      <c r="J157" s="39"/>
      <c r="K157" s="39"/>
    </row>
    <row r="158" spans="7:11">
      <c r="G158" s="39"/>
      <c r="H158" s="39"/>
      <c r="I158" s="39"/>
      <c r="J158" s="39"/>
      <c r="K158" s="39"/>
    </row>
    <row r="159" spans="7:11">
      <c r="G159" s="39"/>
      <c r="H159" s="39"/>
      <c r="I159" s="39"/>
      <c r="J159" s="39"/>
      <c r="K159" s="39"/>
    </row>
    <row r="160" spans="7:11">
      <c r="G160" s="39"/>
      <c r="H160" s="39"/>
      <c r="I160" s="39"/>
      <c r="J160" s="39"/>
      <c r="K160" s="39"/>
    </row>
    <row r="161" spans="7:11">
      <c r="G161" s="39"/>
      <c r="H161" s="39"/>
      <c r="I161" s="39"/>
      <c r="J161" s="39"/>
      <c r="K161" s="39"/>
    </row>
    <row r="162" spans="7:11">
      <c r="G162" s="39"/>
      <c r="H162" s="39"/>
      <c r="I162" s="39"/>
      <c r="J162" s="39"/>
      <c r="K162" s="39"/>
    </row>
    <row r="163" spans="7:11">
      <c r="G163" s="39"/>
      <c r="H163" s="39"/>
      <c r="I163" s="39"/>
      <c r="J163" s="39"/>
      <c r="K163" s="39"/>
    </row>
    <row r="164" spans="7:11">
      <c r="G164" s="39"/>
      <c r="H164" s="39"/>
      <c r="I164" s="39"/>
      <c r="J164" s="39"/>
      <c r="K164" s="39"/>
    </row>
    <row r="165" spans="7:11">
      <c r="G165" s="39"/>
      <c r="H165" s="39"/>
      <c r="I165" s="39"/>
      <c r="J165" s="39"/>
      <c r="K165" s="39"/>
    </row>
    <row r="166" spans="7:11">
      <c r="G166" s="39"/>
      <c r="H166" s="39"/>
      <c r="I166" s="39"/>
      <c r="J166" s="39"/>
      <c r="K166" s="39"/>
    </row>
    <row r="167" spans="7:11">
      <c r="G167" s="39"/>
      <c r="H167" s="39"/>
      <c r="I167" s="39"/>
      <c r="J167" s="39"/>
      <c r="K167" s="39"/>
    </row>
    <row r="168" spans="7:11">
      <c r="G168" s="39"/>
      <c r="H168" s="39"/>
      <c r="I168" s="39"/>
      <c r="J168" s="39"/>
      <c r="K168" s="39"/>
    </row>
    <row r="169" spans="7:11">
      <c r="G169" s="39"/>
      <c r="H169" s="39"/>
      <c r="I169" s="39"/>
      <c r="J169" s="39"/>
      <c r="K169" s="39"/>
    </row>
    <row r="170" spans="7:11">
      <c r="G170" s="39"/>
      <c r="H170" s="39"/>
      <c r="I170" s="39"/>
      <c r="J170" s="39"/>
      <c r="K170" s="39"/>
    </row>
    <row r="171" spans="7:11">
      <c r="G171" s="39"/>
      <c r="H171" s="39"/>
      <c r="I171" s="39"/>
      <c r="J171" s="39"/>
      <c r="K171" s="39"/>
    </row>
    <row r="172" spans="7:11">
      <c r="G172" s="39"/>
      <c r="H172" s="39"/>
      <c r="I172" s="39"/>
      <c r="J172" s="39"/>
      <c r="K172" s="39"/>
    </row>
    <row r="173" spans="7:11">
      <c r="G173" s="39"/>
      <c r="H173" s="39"/>
      <c r="I173" s="39"/>
      <c r="J173" s="39"/>
      <c r="K173" s="39"/>
    </row>
    <row r="174" spans="7:11">
      <c r="G174" s="39"/>
      <c r="H174" s="39"/>
      <c r="I174" s="39"/>
      <c r="J174" s="39"/>
      <c r="K174" s="39"/>
    </row>
    <row r="175" spans="7:11">
      <c r="G175" s="39"/>
      <c r="H175" s="39"/>
      <c r="I175" s="39"/>
      <c r="J175" s="39"/>
      <c r="K175" s="39"/>
    </row>
    <row r="176" spans="7:11">
      <c r="G176" s="39"/>
      <c r="H176" s="39"/>
      <c r="I176" s="39"/>
      <c r="J176" s="39"/>
      <c r="K176" s="39"/>
    </row>
    <row r="177" spans="7:11">
      <c r="G177" s="39"/>
      <c r="H177" s="39"/>
      <c r="I177" s="39"/>
      <c r="J177" s="39"/>
      <c r="K177" s="39"/>
    </row>
    <row r="178" spans="7:11">
      <c r="G178" s="39"/>
      <c r="H178" s="39"/>
      <c r="I178" s="39"/>
      <c r="J178" s="39"/>
      <c r="K178" s="39"/>
    </row>
    <row r="179" spans="7:11">
      <c r="G179" s="39"/>
      <c r="H179" s="39"/>
      <c r="I179" s="39"/>
      <c r="J179" s="39"/>
      <c r="K179" s="39"/>
    </row>
    <row r="180" spans="7:11">
      <c r="G180" s="39"/>
      <c r="H180" s="39"/>
      <c r="I180" s="39"/>
      <c r="J180" s="39"/>
      <c r="K180" s="39"/>
    </row>
    <row r="181" spans="7:11">
      <c r="G181" s="39"/>
      <c r="H181" s="39"/>
      <c r="I181" s="39"/>
      <c r="J181" s="39"/>
      <c r="K181" s="39"/>
    </row>
    <row r="182" spans="7:11">
      <c r="G182" s="39"/>
      <c r="H182" s="39"/>
      <c r="I182" s="39"/>
      <c r="J182" s="39"/>
      <c r="K182" s="39"/>
    </row>
    <row r="183" spans="7:11">
      <c r="G183" s="39"/>
      <c r="H183" s="39"/>
      <c r="I183" s="39"/>
      <c r="J183" s="39"/>
      <c r="K183" s="39"/>
    </row>
    <row r="184" spans="7:11">
      <c r="G184" s="39"/>
      <c r="H184" s="39"/>
      <c r="I184" s="39"/>
      <c r="J184" s="39"/>
      <c r="K184" s="39"/>
    </row>
    <row r="185" spans="7:11">
      <c r="G185" s="39"/>
      <c r="H185" s="39"/>
      <c r="I185" s="39"/>
      <c r="J185" s="39"/>
      <c r="K185" s="39"/>
    </row>
    <row r="186" spans="7:11">
      <c r="G186" s="39"/>
      <c r="H186" s="39"/>
      <c r="I186" s="39"/>
      <c r="J186" s="39"/>
      <c r="K186" s="39"/>
    </row>
    <row r="187" spans="7:11">
      <c r="G187" s="39"/>
      <c r="H187" s="39"/>
      <c r="I187" s="39"/>
      <c r="J187" s="39"/>
      <c r="K187" s="39"/>
    </row>
    <row r="188" spans="7:11">
      <c r="G188" s="39"/>
      <c r="H188" s="39"/>
      <c r="I188" s="39"/>
      <c r="J188" s="39"/>
      <c r="K188" s="39"/>
    </row>
    <row r="189" spans="7:11">
      <c r="G189" s="39"/>
      <c r="H189" s="39"/>
      <c r="I189" s="39"/>
      <c r="J189" s="39"/>
      <c r="K189" s="39"/>
    </row>
    <row r="190" spans="7:11">
      <c r="G190" s="39"/>
      <c r="H190" s="39"/>
      <c r="I190" s="39"/>
      <c r="J190" s="39"/>
      <c r="K190" s="39"/>
    </row>
    <row r="191" spans="7:11">
      <c r="G191" s="39"/>
      <c r="H191" s="39"/>
      <c r="I191" s="39"/>
      <c r="J191" s="39"/>
      <c r="K191" s="39"/>
    </row>
    <row r="192" spans="7:11">
      <c r="G192" s="39"/>
      <c r="H192" s="39"/>
      <c r="I192" s="39"/>
      <c r="J192" s="39"/>
      <c r="K192" s="39"/>
    </row>
    <row r="193" spans="7:11">
      <c r="G193" s="39"/>
      <c r="H193" s="39"/>
      <c r="I193" s="39"/>
      <c r="J193" s="39"/>
      <c r="K193" s="39"/>
    </row>
    <row r="194" spans="7:11">
      <c r="G194" s="39"/>
      <c r="H194" s="39"/>
      <c r="I194" s="39"/>
      <c r="J194" s="39"/>
      <c r="K194" s="39"/>
    </row>
    <row r="195" spans="7:11">
      <c r="G195" s="39"/>
      <c r="H195" s="39"/>
      <c r="I195" s="39"/>
      <c r="J195" s="39"/>
      <c r="K195" s="39"/>
    </row>
    <row r="196" spans="7:11">
      <c r="G196" s="39"/>
      <c r="H196" s="39"/>
      <c r="I196" s="39"/>
      <c r="J196" s="39"/>
      <c r="K196" s="39"/>
    </row>
    <row r="197" spans="7:11">
      <c r="G197" s="39"/>
      <c r="H197" s="39"/>
      <c r="I197" s="39"/>
      <c r="J197" s="39"/>
      <c r="K197" s="39"/>
    </row>
    <row r="198" spans="7:11">
      <c r="G198" s="39"/>
      <c r="H198" s="39"/>
      <c r="I198" s="39"/>
      <c r="J198" s="39"/>
      <c r="K198" s="39"/>
    </row>
    <row r="199" spans="7:11">
      <c r="G199" s="39"/>
      <c r="H199" s="39"/>
      <c r="I199" s="39"/>
      <c r="J199" s="39"/>
      <c r="K199" s="39"/>
    </row>
    <row r="200" spans="7:11">
      <c r="G200" s="39"/>
      <c r="H200" s="39"/>
      <c r="I200" s="39"/>
      <c r="J200" s="39"/>
      <c r="K200" s="39"/>
    </row>
    <row r="201" spans="7:11">
      <c r="G201" s="39"/>
      <c r="H201" s="39"/>
      <c r="I201" s="39"/>
      <c r="J201" s="39"/>
      <c r="K201" s="39"/>
    </row>
    <row r="202" spans="7:11">
      <c r="G202" s="39"/>
      <c r="H202" s="39"/>
      <c r="I202" s="39"/>
      <c r="J202" s="39"/>
      <c r="K202" s="39"/>
    </row>
    <row r="203" spans="7:11">
      <c r="G203" s="39"/>
      <c r="H203" s="39"/>
      <c r="I203" s="39"/>
      <c r="J203" s="39"/>
      <c r="K203" s="39"/>
    </row>
    <row r="204" spans="7:11">
      <c r="G204" s="39"/>
      <c r="H204" s="39"/>
      <c r="I204" s="39"/>
      <c r="J204" s="39"/>
      <c r="K204" s="39"/>
    </row>
    <row r="205" spans="7:11">
      <c r="G205" s="39"/>
      <c r="H205" s="39"/>
      <c r="I205" s="39"/>
      <c r="J205" s="39"/>
      <c r="K205" s="39"/>
    </row>
    <row r="206" spans="7:11">
      <c r="G206" s="39"/>
      <c r="H206" s="39"/>
      <c r="I206" s="39"/>
      <c r="J206" s="39"/>
      <c r="K206" s="39"/>
    </row>
    <row r="207" spans="7:11">
      <c r="G207" s="39"/>
      <c r="H207" s="39"/>
      <c r="I207" s="39"/>
      <c r="J207" s="39"/>
      <c r="K207" s="39"/>
    </row>
    <row r="208" spans="7:11">
      <c r="G208" s="39"/>
      <c r="H208" s="39"/>
      <c r="I208" s="39"/>
      <c r="J208" s="39"/>
      <c r="K208" s="39"/>
    </row>
    <row r="209" spans="7:11">
      <c r="G209" s="39"/>
      <c r="H209" s="39"/>
      <c r="I209" s="39"/>
      <c r="J209" s="39"/>
      <c r="K209" s="39"/>
    </row>
    <row r="210" spans="7:11">
      <c r="G210" s="39"/>
      <c r="H210" s="39"/>
      <c r="I210" s="39"/>
      <c r="J210" s="39"/>
      <c r="K210" s="39"/>
    </row>
    <row r="211" spans="7:11">
      <c r="G211" s="39"/>
      <c r="H211" s="39"/>
      <c r="I211" s="39"/>
      <c r="J211" s="39"/>
      <c r="K211" s="39"/>
    </row>
    <row r="212" spans="7:11">
      <c r="G212" s="39"/>
      <c r="H212" s="39"/>
      <c r="I212" s="39"/>
      <c r="J212" s="39"/>
      <c r="K212" s="39"/>
    </row>
    <row r="213" spans="7:11">
      <c r="G213" s="39"/>
      <c r="H213" s="39"/>
      <c r="I213" s="39"/>
      <c r="J213" s="39"/>
      <c r="K213" s="39"/>
    </row>
    <row r="214" spans="7:11">
      <c r="G214" s="39"/>
      <c r="H214" s="39"/>
      <c r="I214" s="39"/>
      <c r="J214" s="39"/>
      <c r="K214" s="39"/>
    </row>
    <row r="215" spans="7:11">
      <c r="G215" s="39"/>
      <c r="H215" s="39"/>
      <c r="I215" s="39"/>
      <c r="J215" s="39"/>
      <c r="K215" s="39"/>
    </row>
    <row r="216" spans="7:11">
      <c r="G216" s="39"/>
      <c r="H216" s="39"/>
      <c r="I216" s="39"/>
      <c r="J216" s="39"/>
      <c r="K216" s="39"/>
    </row>
    <row r="217" spans="7:11">
      <c r="G217" s="39"/>
      <c r="H217" s="39"/>
      <c r="I217" s="39"/>
      <c r="J217" s="39"/>
      <c r="K217" s="39"/>
    </row>
    <row r="218" spans="7:11">
      <c r="G218" s="39"/>
      <c r="H218" s="39"/>
      <c r="I218" s="39"/>
      <c r="J218" s="39"/>
      <c r="K218" s="39"/>
    </row>
    <row r="219" spans="7:11">
      <c r="G219" s="39"/>
      <c r="H219" s="39"/>
      <c r="I219" s="39"/>
      <c r="J219" s="39"/>
      <c r="K219" s="39"/>
    </row>
    <row r="220" spans="7:11">
      <c r="G220" s="39"/>
      <c r="H220" s="39"/>
      <c r="I220" s="39"/>
      <c r="J220" s="39"/>
      <c r="K220" s="39"/>
    </row>
    <row r="221" spans="7:11">
      <c r="G221" s="39"/>
      <c r="H221" s="39"/>
      <c r="I221" s="39"/>
      <c r="J221" s="39"/>
      <c r="K221" s="39"/>
    </row>
    <row r="222" spans="7:11">
      <c r="G222" s="39"/>
      <c r="H222" s="39"/>
      <c r="I222" s="39"/>
      <c r="J222" s="39"/>
      <c r="K222" s="39"/>
    </row>
    <row r="223" spans="7:11">
      <c r="G223" s="39"/>
      <c r="H223" s="39"/>
      <c r="I223" s="39"/>
      <c r="J223" s="39"/>
      <c r="K223" s="39"/>
    </row>
    <row r="224" spans="7:11">
      <c r="G224" s="39"/>
      <c r="H224" s="39"/>
      <c r="I224" s="39"/>
      <c r="J224" s="39"/>
      <c r="K224" s="39"/>
    </row>
    <row r="225" spans="7:11">
      <c r="G225" s="39"/>
      <c r="H225" s="39"/>
      <c r="I225" s="39"/>
      <c r="J225" s="39"/>
      <c r="K225" s="39"/>
    </row>
    <row r="226" spans="7:11">
      <c r="G226" s="39"/>
      <c r="H226" s="39"/>
      <c r="I226" s="39"/>
      <c r="J226" s="39"/>
      <c r="K226" s="39"/>
    </row>
    <row r="227" spans="7:11">
      <c r="G227" s="39"/>
      <c r="H227" s="39"/>
      <c r="I227" s="39"/>
      <c r="J227" s="39"/>
      <c r="K227" s="39"/>
    </row>
    <row r="228" spans="7:11">
      <c r="G228" s="39"/>
      <c r="H228" s="39"/>
      <c r="I228" s="39"/>
      <c r="J228" s="39"/>
      <c r="K228" s="39"/>
    </row>
    <row r="229" spans="7:11">
      <c r="G229" s="39"/>
      <c r="H229" s="39"/>
      <c r="I229" s="39"/>
      <c r="J229" s="39"/>
      <c r="K229" s="39"/>
    </row>
    <row r="230" spans="7:11">
      <c r="G230" s="39"/>
      <c r="H230" s="39"/>
      <c r="I230" s="39"/>
      <c r="J230" s="39"/>
      <c r="K230" s="39"/>
    </row>
    <row r="231" spans="7:11">
      <c r="G231" s="39"/>
      <c r="H231" s="39"/>
      <c r="I231" s="39"/>
      <c r="J231" s="39"/>
      <c r="K231" s="39"/>
    </row>
    <row r="232" spans="7:11">
      <c r="G232" s="39"/>
      <c r="H232" s="39"/>
      <c r="I232" s="39"/>
      <c r="J232" s="39"/>
      <c r="K232" s="39"/>
    </row>
    <row r="233" spans="7:11">
      <c r="G233" s="39"/>
      <c r="H233" s="39"/>
      <c r="I233" s="39"/>
      <c r="J233" s="39"/>
      <c r="K233" s="39"/>
    </row>
    <row r="234" spans="7:11">
      <c r="G234" s="39"/>
      <c r="H234" s="39"/>
      <c r="I234" s="39"/>
      <c r="J234" s="39"/>
      <c r="K234" s="39"/>
    </row>
    <row r="235" spans="7:11">
      <c r="G235" s="39"/>
      <c r="H235" s="39"/>
      <c r="I235" s="39"/>
      <c r="J235" s="39"/>
      <c r="K235" s="39"/>
    </row>
    <row r="236" spans="7:11">
      <c r="G236" s="39"/>
      <c r="H236" s="39"/>
      <c r="I236" s="39"/>
      <c r="J236" s="39"/>
      <c r="K236" s="39"/>
    </row>
    <row r="237" spans="7:11">
      <c r="G237" s="39"/>
      <c r="H237" s="39"/>
      <c r="I237" s="39"/>
      <c r="J237" s="39"/>
      <c r="K237" s="39"/>
    </row>
    <row r="238" spans="7:11">
      <c r="G238" s="39"/>
      <c r="H238" s="39"/>
      <c r="I238" s="39"/>
      <c r="J238" s="39"/>
      <c r="K238" s="39"/>
    </row>
    <row r="239" spans="7:11">
      <c r="G239" s="39"/>
      <c r="H239" s="39"/>
      <c r="I239" s="39"/>
      <c r="J239" s="39"/>
      <c r="K239" s="39"/>
    </row>
    <row r="240" spans="7:11">
      <c r="G240" s="39"/>
      <c r="H240" s="39"/>
      <c r="I240" s="39"/>
      <c r="J240" s="39"/>
      <c r="K240" s="39"/>
    </row>
    <row r="241" spans="7:11">
      <c r="G241" s="39"/>
      <c r="H241" s="39"/>
      <c r="I241" s="39"/>
      <c r="J241" s="39"/>
      <c r="K241" s="39"/>
    </row>
    <row r="242" spans="7:11">
      <c r="G242" s="39"/>
      <c r="H242" s="39"/>
      <c r="I242" s="39"/>
      <c r="J242" s="39"/>
      <c r="K242" s="39"/>
    </row>
    <row r="243" spans="7:11">
      <c r="G243" s="39"/>
      <c r="H243" s="39"/>
      <c r="I243" s="39"/>
      <c r="J243" s="39"/>
      <c r="K243" s="39"/>
    </row>
    <row r="244" spans="7:11">
      <c r="G244" s="39"/>
      <c r="H244" s="39"/>
      <c r="I244" s="39"/>
      <c r="J244" s="39"/>
      <c r="K244" s="39"/>
    </row>
    <row r="245" spans="7:11">
      <c r="G245" s="39"/>
      <c r="H245" s="39"/>
      <c r="I245" s="39"/>
      <c r="J245" s="39"/>
      <c r="K245" s="39"/>
    </row>
    <row r="246" spans="7:11">
      <c r="G246" s="39"/>
      <c r="H246" s="39"/>
      <c r="I246" s="39"/>
      <c r="J246" s="39"/>
      <c r="K246" s="39"/>
    </row>
    <row r="247" spans="7:11">
      <c r="G247" s="39"/>
      <c r="H247" s="39"/>
      <c r="I247" s="39"/>
      <c r="J247" s="39"/>
      <c r="K247" s="39"/>
    </row>
    <row r="248" spans="7:11">
      <c r="G248" s="39"/>
      <c r="H248" s="39"/>
      <c r="I248" s="39"/>
      <c r="J248" s="39"/>
      <c r="K248" s="39"/>
    </row>
    <row r="249" spans="7:11">
      <c r="G249" s="39"/>
      <c r="H249" s="39"/>
      <c r="I249" s="39"/>
      <c r="J249" s="39"/>
      <c r="K249" s="39"/>
    </row>
    <row r="250" spans="7:11">
      <c r="G250" s="39"/>
      <c r="H250" s="39"/>
      <c r="I250" s="39"/>
      <c r="J250" s="39"/>
      <c r="K250" s="39"/>
    </row>
    <row r="251" spans="7:11">
      <c r="G251" s="39"/>
      <c r="H251" s="39"/>
      <c r="I251" s="39"/>
      <c r="J251" s="39"/>
      <c r="K251" s="39"/>
    </row>
    <row r="252" spans="7:11">
      <c r="G252" s="39"/>
      <c r="H252" s="39"/>
      <c r="I252" s="39"/>
      <c r="J252" s="39"/>
      <c r="K252" s="39"/>
    </row>
    <row r="253" spans="7:11">
      <c r="G253" s="39"/>
      <c r="H253" s="39"/>
      <c r="I253" s="39"/>
      <c r="J253" s="39"/>
      <c r="K253" s="39"/>
    </row>
    <row r="254" spans="7:11">
      <c r="G254" s="39"/>
      <c r="H254" s="39"/>
      <c r="I254" s="39"/>
      <c r="J254" s="39"/>
      <c r="K254" s="39"/>
    </row>
    <row r="255" spans="7:11">
      <c r="G255" s="39"/>
      <c r="H255" s="39"/>
      <c r="I255" s="39"/>
      <c r="J255" s="39"/>
      <c r="K255" s="39"/>
    </row>
    <row r="256" spans="7:11">
      <c r="G256" s="39"/>
      <c r="H256" s="39"/>
      <c r="I256" s="39"/>
      <c r="J256" s="39"/>
      <c r="K256" s="39"/>
    </row>
    <row r="257" spans="7:11">
      <c r="G257" s="39"/>
      <c r="H257" s="39"/>
      <c r="I257" s="39"/>
      <c r="J257" s="39"/>
      <c r="K257" s="39"/>
    </row>
    <row r="258" spans="7:11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40625" defaultRowHeight="15"/>
  <cols>
    <col min="1" max="4" width="9.140625" style="2"/>
    <col min="5" max="6" width="9.140625" style="2" customWidth="1"/>
    <col min="7" max="7" width="20.5703125" style="2" bestFit="1" customWidth="1"/>
    <col min="8" max="8" width="25" style="2" bestFit="1" customWidth="1"/>
    <col min="9" max="9" width="13.5703125" style="2" bestFit="1" customWidth="1"/>
    <col min="10" max="10" width="11" style="2" bestFit="1" customWidth="1"/>
    <col min="11" max="11" width="9.140625" style="2" customWidth="1"/>
    <col min="12" max="16384" width="9.140625" style="2"/>
  </cols>
  <sheetData>
    <row r="1" spans="1:20">
      <c r="A1" s="1" t="s">
        <v>0</v>
      </c>
      <c r="L1" s="2" t="s">
        <v>681</v>
      </c>
    </row>
    <row r="2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>
      <c r="A44"/>
      <c r="B44" s="4"/>
      <c r="C44"/>
      <c r="E44"/>
      <c r="F44" s="5"/>
      <c r="G44"/>
      <c r="H44" s="6"/>
      <c r="I44" s="6"/>
      <c r="J44" s="3"/>
      <c r="K44"/>
    </row>
    <row r="45" spans="1:20">
      <c r="A45"/>
      <c r="B45"/>
      <c r="C45"/>
      <c r="D45"/>
      <c r="E45"/>
      <c r="F45"/>
      <c r="G45"/>
      <c r="H45"/>
      <c r="I45"/>
      <c r="J45"/>
      <c r="K45"/>
    </row>
    <row r="46" spans="1:20">
      <c r="A46" s="1" t="s">
        <v>0</v>
      </c>
      <c r="J46"/>
      <c r="K46"/>
    </row>
    <row r="47" spans="1:20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40625" defaultRowHeight="1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137" customWidth="1"/>
    <col min="11" max="18" width="9.140625" style="2"/>
    <col min="19" max="19" width="9.7109375" style="2" bestFit="1" customWidth="1"/>
    <col min="20" max="16384" width="9.140625" style="2"/>
  </cols>
  <sheetData>
    <row r="1" spans="1:19">
      <c r="A1" s="1" t="s">
        <v>0</v>
      </c>
      <c r="L1" s="2" t="s">
        <v>876</v>
      </c>
    </row>
    <row r="2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>
      <c r="H52" s="6"/>
      <c r="R52" s="135"/>
      <c r="S52" s="135"/>
    </row>
    <row r="53" spans="1:19">
      <c r="A53" s="2" t="s">
        <v>224</v>
      </c>
      <c r="H53" s="6"/>
      <c r="R53" s="135"/>
      <c r="S53" s="135"/>
    </row>
    <row r="54" spans="1:19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5"/>
  <cols>
    <col min="5" max="5" width="17.28515625" bestFit="1" customWidth="1"/>
    <col min="7" max="7" width="26.7109375" bestFit="1" customWidth="1"/>
    <col min="8" max="8" width="12.4257812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3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0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0" customWidth="1"/>
    <col min="25" max="25" width="10.7109375" bestFit="1" customWidth="1"/>
    <col min="31" max="31" width="18.140625" customWidth="1"/>
    <col min="32" max="32" width="15.85546875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9" bestFit="1" customWidth="1"/>
    <col min="58" max="58" width="13.5703125" bestFit="1" customWidth="1"/>
    <col min="59" max="59" width="11" bestFit="1" customWidth="1"/>
    <col min="61" max="61" width="2" customWidth="1"/>
  </cols>
  <sheetData>
    <row r="1" spans="1:70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>
      <c r="N47" s="4"/>
      <c r="R47" s="5"/>
      <c r="T47" s="6"/>
      <c r="U47" s="6"/>
      <c r="AL47"/>
      <c r="AN47"/>
      <c r="BI47" s="9"/>
      <c r="BQ47" s="136"/>
      <c r="BR47" s="136"/>
    </row>
    <row r="48" spans="2:70">
      <c r="N48" s="4"/>
      <c r="R48" s="5"/>
      <c r="T48" s="6"/>
      <c r="U48" s="6"/>
      <c r="AL48"/>
      <c r="AN48"/>
      <c r="BQ48" s="136"/>
      <c r="BR48" s="136"/>
    </row>
    <row r="49" spans="11:70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>
      <c r="K50"/>
      <c r="N50" s="4"/>
      <c r="R50" s="5"/>
      <c r="T50" s="6"/>
      <c r="U50" s="6"/>
      <c r="AL50"/>
      <c r="AN50"/>
      <c r="BQ50" s="136"/>
      <c r="BR50" s="136"/>
    </row>
    <row r="51" spans="11:70">
      <c r="K51"/>
      <c r="N51" s="4"/>
      <c r="R51" s="5"/>
      <c r="T51" s="6"/>
      <c r="U51" s="6"/>
      <c r="AL51"/>
      <c r="AN51"/>
      <c r="BQ51" s="136"/>
      <c r="BR51" s="136"/>
    </row>
    <row r="52" spans="11:70">
      <c r="K52"/>
      <c r="N52" s="4"/>
      <c r="R52" s="5"/>
      <c r="T52" s="6"/>
      <c r="U52" s="6"/>
      <c r="AL52"/>
      <c r="AN52"/>
      <c r="BQ52" s="136"/>
      <c r="BR52" s="136"/>
    </row>
    <row r="53" spans="11:70">
      <c r="K53"/>
      <c r="N53" s="4"/>
      <c r="R53" s="5"/>
      <c r="T53" s="6"/>
      <c r="U53" s="6"/>
      <c r="AL53"/>
      <c r="AN53"/>
    </row>
    <row r="54" spans="11:70">
      <c r="K54"/>
      <c r="N54" s="4"/>
      <c r="R54" s="5"/>
      <c r="T54" s="6"/>
      <c r="U54" s="6"/>
      <c r="AL54"/>
      <c r="AN54"/>
    </row>
    <row r="55" spans="11:70">
      <c r="K55"/>
      <c r="N55" s="4"/>
      <c r="R55" s="5"/>
      <c r="T55" s="6"/>
      <c r="U55" s="6"/>
      <c r="AL55"/>
      <c r="AN55"/>
    </row>
    <row r="56" spans="11:70">
      <c r="K56"/>
      <c r="N56" s="4"/>
      <c r="R56" s="5"/>
      <c r="T56" s="6"/>
      <c r="U56" s="6"/>
      <c r="AL56"/>
      <c r="AN56"/>
    </row>
    <row r="57" spans="11:70">
      <c r="K57"/>
      <c r="N57" s="4"/>
      <c r="R57" s="5"/>
      <c r="T57" s="6"/>
      <c r="U57" s="6"/>
      <c r="AL57"/>
      <c r="AN57"/>
    </row>
    <row r="58" spans="11:70">
      <c r="K58"/>
      <c r="N58" s="4"/>
      <c r="R58" s="5"/>
      <c r="T58" s="6"/>
      <c r="U58" s="6"/>
      <c r="AL58"/>
      <c r="AN58"/>
    </row>
    <row r="59" spans="11:70">
      <c r="K59"/>
      <c r="N59" s="4"/>
      <c r="R59" s="5"/>
      <c r="T59" s="6"/>
      <c r="U59" s="6"/>
      <c r="AL59"/>
      <c r="AN59"/>
    </row>
    <row r="60" spans="11:70">
      <c r="K60"/>
      <c r="N60" s="4"/>
      <c r="R60" s="5"/>
      <c r="T60" s="6"/>
      <c r="U60" s="6"/>
      <c r="AL60"/>
      <c r="AN60"/>
    </row>
    <row r="61" spans="11:70">
      <c r="K61"/>
      <c r="N61" s="4"/>
      <c r="R61" s="5"/>
      <c r="T61" s="6"/>
      <c r="U61" s="6"/>
      <c r="AL61"/>
      <c r="AN61"/>
    </row>
    <row r="62" spans="11:70">
      <c r="K62"/>
      <c r="N62" s="4"/>
      <c r="R62" s="5"/>
      <c r="T62" s="6"/>
      <c r="U62" s="6"/>
    </row>
    <row r="63" spans="11:70">
      <c r="K63"/>
      <c r="N63" s="4"/>
      <c r="R63" s="5"/>
      <c r="T63" s="6"/>
      <c r="U63" s="6"/>
    </row>
    <row r="64" spans="11:70">
      <c r="K64"/>
      <c r="N64" s="4"/>
      <c r="R64" s="5"/>
      <c r="T64" s="6"/>
      <c r="U64" s="6"/>
    </row>
    <row r="65" spans="14:21" customFormat="1">
      <c r="N65" s="4"/>
      <c r="R65" s="5"/>
      <c r="T65" s="6"/>
      <c r="U65" s="6"/>
    </row>
    <row r="66" spans="14:21" customFormat="1">
      <c r="N66" s="4"/>
      <c r="R66" s="5"/>
      <c r="T66" s="6"/>
      <c r="U66" s="6"/>
    </row>
    <row r="67" spans="14:21" customFormat="1">
      <c r="N67" s="4"/>
      <c r="R67" s="5"/>
      <c r="T67" s="6"/>
      <c r="U67" s="6"/>
    </row>
    <row r="68" spans="14:21" customFormat="1">
      <c r="N68" s="4"/>
      <c r="R68" s="5"/>
      <c r="T68" s="6"/>
      <c r="U68" s="6"/>
    </row>
    <row r="69" spans="14:21" customFormat="1">
      <c r="N69" s="4"/>
      <c r="R69" s="5"/>
      <c r="T69" s="6"/>
      <c r="U69" s="6"/>
    </row>
    <row r="70" spans="14:21" customFormat="1">
      <c r="N70" s="4"/>
      <c r="R70" s="5"/>
      <c r="T70" s="6"/>
      <c r="U70" s="6"/>
    </row>
    <row r="71" spans="14:21" customFormat="1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5"/>
  <sheetData>
    <row r="1" spans="1:5" ht="15.75" thickBot="1">
      <c r="A1" s="184" t="s">
        <v>676</v>
      </c>
      <c r="B1" s="185"/>
      <c r="C1" s="185"/>
      <c r="D1" s="185"/>
      <c r="E1" s="186"/>
    </row>
    <row r="2" spans="1:5" ht="15.75" thickBot="1">
      <c r="A2" s="13"/>
      <c r="B2" s="14"/>
      <c r="C2" s="14"/>
      <c r="D2" s="14"/>
      <c r="E2" s="14"/>
    </row>
    <row r="3" spans="1:5" ht="60.75" thickBot="1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>
      <c r="A4" s="187" t="s">
        <v>681</v>
      </c>
      <c r="B4" s="18" t="s">
        <v>682</v>
      </c>
      <c r="C4" s="19"/>
      <c r="D4" s="19">
        <v>99</v>
      </c>
      <c r="E4" s="130">
        <v>116.26</v>
      </c>
    </row>
    <row r="5" spans="1:5">
      <c r="A5" s="188"/>
      <c r="B5" s="20" t="s">
        <v>980</v>
      </c>
      <c r="C5" s="21">
        <v>100</v>
      </c>
      <c r="D5" s="21">
        <v>299</v>
      </c>
      <c r="E5" s="128">
        <v>95.12</v>
      </c>
    </row>
    <row r="6" spans="1:5">
      <c r="A6" s="188"/>
      <c r="B6" s="20" t="s">
        <v>981</v>
      </c>
      <c r="C6" s="21">
        <v>300</v>
      </c>
      <c r="D6" s="21">
        <v>399</v>
      </c>
      <c r="E6" s="128">
        <v>79.27</v>
      </c>
    </row>
    <row r="7" spans="1:5">
      <c r="A7" s="188"/>
      <c r="B7" s="20" t="s">
        <v>982</v>
      </c>
      <c r="C7" s="21">
        <v>400</v>
      </c>
      <c r="D7" s="21">
        <v>699</v>
      </c>
      <c r="E7" s="128">
        <v>73.98</v>
      </c>
    </row>
    <row r="8" spans="1:5" ht="15.75" thickBot="1">
      <c r="A8" s="189"/>
      <c r="B8" s="20" t="s">
        <v>683</v>
      </c>
      <c r="C8" s="21">
        <v>700</v>
      </c>
      <c r="D8" s="21"/>
      <c r="E8" s="128">
        <v>69.81</v>
      </c>
    </row>
    <row r="9" spans="1:5">
      <c r="A9" s="187" t="s">
        <v>684</v>
      </c>
      <c r="B9" s="18" t="s">
        <v>685</v>
      </c>
      <c r="C9" s="19"/>
      <c r="D9" s="22">
        <v>9999</v>
      </c>
      <c r="E9" s="130">
        <v>69.81</v>
      </c>
    </row>
    <row r="10" spans="1:5">
      <c r="A10" s="188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.75" thickBot="1">
      <c r="A11" s="189"/>
      <c r="B11" s="24" t="s">
        <v>686</v>
      </c>
      <c r="C11" s="25">
        <v>20000</v>
      </c>
      <c r="D11" s="26"/>
      <c r="E11" s="129">
        <v>58.13</v>
      </c>
    </row>
    <row r="12" spans="1:5">
      <c r="A12" s="181" t="s">
        <v>687</v>
      </c>
      <c r="B12" s="18" t="s">
        <v>682</v>
      </c>
      <c r="C12" s="19"/>
      <c r="D12" s="19">
        <v>99</v>
      </c>
      <c r="E12" s="130">
        <v>422.75</v>
      </c>
    </row>
    <row r="13" spans="1:5">
      <c r="A13" s="182"/>
      <c r="B13" s="20" t="s">
        <v>984</v>
      </c>
      <c r="C13" s="21">
        <v>100</v>
      </c>
      <c r="D13" s="21">
        <v>249</v>
      </c>
      <c r="E13" s="128">
        <v>95.12</v>
      </c>
    </row>
    <row r="14" spans="1:5">
      <c r="A14" s="182"/>
      <c r="B14" s="20" t="s">
        <v>985</v>
      </c>
      <c r="C14" s="21">
        <v>250</v>
      </c>
      <c r="D14" s="21">
        <v>399</v>
      </c>
      <c r="E14" s="128">
        <v>79.27</v>
      </c>
    </row>
    <row r="15" spans="1:5">
      <c r="A15" s="182"/>
      <c r="B15" s="20" t="s">
        <v>982</v>
      </c>
      <c r="C15" s="21">
        <v>400</v>
      </c>
      <c r="D15" s="21">
        <v>699</v>
      </c>
      <c r="E15" s="128">
        <v>73.98</v>
      </c>
    </row>
    <row r="16" spans="1:5" ht="15.75" thickBot="1">
      <c r="A16" s="183"/>
      <c r="B16" s="24" t="s">
        <v>683</v>
      </c>
      <c r="C16" s="26">
        <v>700</v>
      </c>
      <c r="D16" s="26"/>
      <c r="E16" s="129">
        <v>69.81</v>
      </c>
    </row>
    <row r="17" spans="1:5">
      <c r="A17" s="187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>
      <c r="A18" s="188"/>
      <c r="B18" s="20" t="s">
        <v>986</v>
      </c>
      <c r="C18" s="21">
        <v>100</v>
      </c>
      <c r="D18" s="21">
        <v>374</v>
      </c>
      <c r="E18" s="128">
        <v>100.4</v>
      </c>
    </row>
    <row r="19" spans="1:5">
      <c r="A19" s="188"/>
      <c r="B19" s="20" t="s">
        <v>987</v>
      </c>
      <c r="C19" s="21">
        <v>375</v>
      </c>
      <c r="D19" s="21">
        <v>699</v>
      </c>
      <c r="E19" s="128">
        <v>73.98</v>
      </c>
    </row>
    <row r="20" spans="1:5">
      <c r="A20" s="188"/>
      <c r="B20" s="20" t="s">
        <v>988</v>
      </c>
      <c r="C20" s="21">
        <v>700</v>
      </c>
      <c r="D20" s="23">
        <v>3999</v>
      </c>
      <c r="E20" s="128">
        <v>69.81</v>
      </c>
    </row>
    <row r="21" spans="1:5" ht="15.75" thickBot="1">
      <c r="A21" s="189"/>
      <c r="B21" s="24" t="s">
        <v>689</v>
      </c>
      <c r="C21" s="25">
        <v>4000</v>
      </c>
      <c r="D21" s="26"/>
      <c r="E21" s="129">
        <v>58.13</v>
      </c>
    </row>
    <row r="22" spans="1:5">
      <c r="A22" s="181" t="s">
        <v>690</v>
      </c>
      <c r="B22" s="18" t="s">
        <v>682</v>
      </c>
      <c r="C22" s="19"/>
      <c r="D22" s="19">
        <v>99</v>
      </c>
      <c r="E22" s="130">
        <v>211.38</v>
      </c>
    </row>
    <row r="23" spans="1:5">
      <c r="A23" s="182"/>
      <c r="B23" s="20" t="s">
        <v>986</v>
      </c>
      <c r="C23" s="21">
        <v>100</v>
      </c>
      <c r="D23" s="21">
        <v>374</v>
      </c>
      <c r="E23" s="128">
        <v>100.4</v>
      </c>
    </row>
    <row r="24" spans="1:5">
      <c r="A24" s="182"/>
      <c r="B24" s="20" t="s">
        <v>987</v>
      </c>
      <c r="C24" s="21">
        <v>375</v>
      </c>
      <c r="D24" s="21">
        <v>699</v>
      </c>
      <c r="E24" s="128">
        <v>73.98</v>
      </c>
    </row>
    <row r="25" spans="1:5" ht="15.75" thickBot="1">
      <c r="A25" s="183"/>
      <c r="B25" s="24" t="s">
        <v>683</v>
      </c>
      <c r="C25" s="26">
        <v>700</v>
      </c>
      <c r="D25" s="26"/>
      <c r="E25" s="129">
        <v>69.81</v>
      </c>
    </row>
    <row r="26" spans="1:5">
      <c r="A26" t="s">
        <v>691</v>
      </c>
      <c r="D26" s="27">
        <v>99</v>
      </c>
    </row>
    <row r="27" spans="1:5">
      <c r="C27" s="28">
        <v>100</v>
      </c>
      <c r="D27" s="27">
        <v>374</v>
      </c>
    </row>
    <row r="28" spans="1:5">
      <c r="C28" s="28">
        <v>375</v>
      </c>
      <c r="D28" s="27">
        <v>699</v>
      </c>
    </row>
    <row r="29" spans="1:5">
      <c r="C29" s="28">
        <v>700</v>
      </c>
      <c r="D29" s="27">
        <v>3999</v>
      </c>
    </row>
    <row r="30" spans="1: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Edgar Nava Gonzalez</cp:lastModifiedBy>
  <cp:lastPrinted>2022-05-05T16:54:41Z</cp:lastPrinted>
  <dcterms:created xsi:type="dcterms:W3CDTF">2017-01-25T15:18:40Z</dcterms:created>
  <dcterms:modified xsi:type="dcterms:W3CDTF">2022-05-09T15:25:37Z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