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stephen_wagstaff_mbll_ca/Documents/Desktop/"/>
    </mc:Choice>
  </mc:AlternateContent>
  <xr:revisionPtr revIDLastSave="0" documentId="13_ncr:1_{91B23BF2-9308-4456-A858-29731033EF31}" xr6:coauthVersionLast="47" xr6:coauthVersionMax="47" xr10:uidLastSave="{00000000-0000-0000-0000-000000000000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6285" yWindow="2010" windowWidth="28800" windowHeight="15345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BULLETIN!$B$2:$B$991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<sst xmlns="http://schemas.openxmlformats.org/spreadsheetml/2006/main" count="757" uniqueCount="635">
  <si>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</si>
  <si>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</si>
  <si>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</si>
  <si>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</si>
  <si>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</si>
  <si>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</si>
  <si>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</si>
  <si>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</si>
  <si>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</si>
  <si>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</si>
  <si>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</si>
  <si>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</si>
  <si>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</si>
  <si>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</si>
  <si>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</si>
  <si>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</si>
  <si>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</si>
  <si>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</si>
  <si>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</si>
  <si>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</si>
  <si>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</si>
  <si>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</si>
  <si>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</si>
  <si>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</si>
  <si>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</si>
  <si>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</si>
  <si>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</si>
  <si>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</si>
  <si>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</si>
  <si>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</si>
  <si>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</si>
  <si>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</si>
  <si>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</si>
  <si>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</si>
  <si>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</si>
  <si>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</si>
  <si>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</si>
  <si>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</si>
  <si>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</si>
  <si>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</si>
  <si>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</si>
  <si>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</si>
  <si>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</si>
  <si>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</si>
  <si>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</si>
  <si>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</si>
  <si>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</si>
  <si>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</si>
  <si>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</si>
  <si>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</si>
  <si>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</si>
  <si>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</si>
  <si>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</si>
  <si>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</si>
  <si>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</si>
  <si>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</si>
  <si>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</si>
  <si>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</si>
  <si>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</si>
  <si>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</si>
  <si>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</si>
  <si>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</si>
  <si>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</si>
  <si>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</si>
  <si>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</si>
  <si>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</si>
  <si>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</si>
  <si>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</si>
  <si>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</si>
  <si>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</si>
  <si>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</si>
  <si>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</si>
  <si>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</si>
  <si>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</si>
  <si>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</si>
  <si>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</si>
  <si>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</si>
  <si>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</si>
  <si>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</si>
  <si>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</si>
  <si>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</si>
  <si>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</si>
  <si>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</si>
  <si>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</si>
  <si>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</si>
  <si>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</si>
  <si>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</si>
  <si>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</si>
  <si>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</si>
  <si>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</si>
  <si>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</si>
  <si>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</si>
  <si>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</si>
  <si>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</si>
  <si>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</si>
  <si>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</si>
  <si>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</si>
  <si>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</si>
  <si>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</si>
  <si>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</si>
  <si>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</si>
  <si>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</si>
  <si>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</si>
  <si>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</si>
  <si>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</si>
  <si>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</si>
  <si>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</si>
  <si>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</si>
  <si>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</si>
  <si>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</si>
  <si>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</si>
  <si>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</si>
  <si>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</si>
  <si>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</si>
  <si>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</si>
  <si>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</si>
  <si>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</si>
  <si>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</si>
  <si>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</si>
  <si>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</si>
  <si>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</si>
  <si>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</si>
  <si>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</si>
  <si>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</si>
  <si>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</si>
  <si>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</si>
  <si>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</si>
  <si>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</si>
  <si>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</si>
  <si>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</si>
  <si>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</si>
  <si>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</si>
  <si>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</si>
  <si>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</si>
  <si>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</si>
  <si>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</si>
  <si>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</si>
  <si>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</si>
  <si>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</si>
  <si>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</si>
  <si>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</si>
  <si>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</si>
  <si>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</si>
  <si>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</si>
  <si>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</si>
  <si>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</si>
  <si>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</si>
  <si>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</si>
  <si>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</si>
  <si>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</si>
  <si>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</si>
  <si>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</si>
  <si>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</si>
  <si>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</si>
  <si>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</si>
  <si>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</si>
  <si>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</si>
  <si>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</si>
  <si>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</si>
  <si>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</si>
  <si>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</si>
  <si>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</si>
  <si>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</si>
  <si>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</si>
  <si>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</si>
  <si>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</si>
  <si>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</si>
  <si>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</si>
  <si>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</si>
  <si>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</si>
  <si>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</si>
  <si>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</si>
  <si>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</si>
  <si>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</si>
  <si>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</si>
  <si>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</si>
  <si>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</si>
  <si>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</si>
  <si>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</si>
  <si>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</si>
  <si>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</si>
  <si>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</si>
  <si>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</si>
  <si>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</si>
  <si>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</si>
  <si>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</si>
  <si>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</si>
  <si>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</si>
  <si>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</si>
  <si>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</si>
  <si>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</si>
  <si>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</si>
  <si>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</si>
  <si>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</si>
  <si>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</si>
  <si>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</si>
  <si>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</si>
  <si>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</si>
  <si>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</si>
  <si>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</si>
  <si>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</si>
  <si>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</si>
  <si>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</si>
  <si>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</si>
  <si>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</si>
  <si>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</si>
  <si>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</si>
  <si>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</si>
  <si>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</si>
  <si>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</si>
  <si>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</si>
  <si>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</si>
  <si>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</si>
  <si>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</si>
  <si>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</si>
  <si>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</si>
  <si>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</si>
  <si>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</si>
  <si>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</si>
  <si>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</si>
  <si>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</si>
  <si>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</si>
  <si>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</si>
  <si>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</si>
  <si>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</si>
  <si>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</si>
  <si>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</si>
  <si>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</si>
  <si>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</si>
  <si>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</si>
  <si>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</si>
  <si>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</si>
  <si>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</si>
  <si>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</si>
  <si>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</si>
  <si>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</si>
  <si>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</si>
  <si>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</si>
  <si>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</si>
  <si>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</si>
  <si>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</si>
  <si>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</si>
  <si>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</si>
  <si>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</si>
  <si>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</si>
  <si>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</si>
  <si>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</si>
  <si>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</si>
  <si>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</si>
  <si>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</si>
  <si>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</si>
  <si>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</si>
  <si>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</si>
  <si>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</si>
  <si>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</si>
  <si>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</si>
  <si>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</si>
  <si>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</si>
  <si>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</si>
  <si>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</si>
  <si>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</si>
  <si>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</si>
  <si>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</si>
  <si>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</si>
  <si>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</si>
  <si>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</si>
  <si>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</si>
  <si>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</si>
  <si>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</si>
  <si>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</si>
  <si>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</si>
  <si>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</si>
  <si>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</si>
  <si>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</si>
  <si>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</si>
  <si>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</si>
  <si>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</si>
  <si>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</si>
  <si>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</si>
  <si>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</si>
  <si>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</si>
  <si>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</si>
  <si>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</si>
  <si>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</si>
  <si>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</si>
  <si>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</si>
  <si>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</si>
  <si>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</si>
  <si>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</si>
  <si>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</si>
  <si>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</si>
  <si>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</si>
  <si>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</si>
  <si>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</si>
  <si>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</si>
  <si>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</si>
  <si>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</si>
  <si>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</si>
  <si>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</si>
  <si>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</si>
  <si>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</si>
  <si>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</si>
  <si>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</si>
  <si>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</si>
  <si>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</si>
  <si>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</si>
  <si>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</si>
  <si>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</si>
  <si>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</si>
  <si>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</si>
  <si>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</si>
  <si>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</si>
  <si>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</si>
  <si>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</si>
  <si>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</si>
  <si>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</si>
  <si>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</si>
  <si>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</si>
  <si>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</si>
  <si>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</si>
  <si>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</si>
  <si>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</si>
  <si>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</si>
  <si>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</si>
  <si>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</si>
  <si>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</si>
  <si>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</si>
  <si>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</si>
  <si>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</si>
  <si>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</si>
  <si>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</si>
  <si>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</si>
  <si>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</si>
  <si>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</si>
  <si>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</si>
  <si>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</si>
  <si>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</si>
  <si>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</si>
  <si>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</si>
  <si>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</si>
  <si>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</si>
  <si>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</si>
  <si>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</si>
  <si>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</si>
  <si>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</si>
  <si>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</si>
  <si>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</si>
  <si>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</si>
  <si>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</si>
  <si>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</si>
  <si>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</si>
  <si>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</si>
  <si>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</si>
  <si>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</si>
  <si>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</si>
  <si>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</si>
  <si>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</si>
  <si>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</si>
  <si>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</si>
  <si>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</si>
  <si>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</si>
  <si>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</si>
  <si>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</si>
  <si>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</si>
  <si>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</si>
  <si>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</si>
  <si>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</si>
  <si>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</si>
  <si>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</si>
  <si>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</si>
  <si>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</si>
  <si>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</si>
  <si>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</si>
  <si>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</si>
  <si>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</si>
  <si>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</si>
  <si>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</si>
  <si>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</si>
  <si>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</si>
  <si>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</si>
  <si>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</si>
  <si>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</si>
  <si>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</si>
  <si>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</si>
  <si>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</si>
  <si>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</si>
  <si>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</si>
  <si>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</si>
  <si>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</si>
  <si>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</si>
  <si>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</si>
  <si>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</si>
  <si>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</si>
  <si>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</si>
  <si>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</si>
  <si>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</si>
  <si>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</si>
  <si>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</si>
  <si>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</si>
  <si>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</si>
  <si>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</si>
  <si>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</si>
  <si>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</si>
  <si>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</si>
  <si>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</si>
  <si>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</si>
  <si>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</si>
  <si>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</si>
  <si>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</si>
  <si>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</si>
  <si>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</si>
  <si>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</si>
  <si>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</si>
  <si>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</si>
  <si>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</si>
  <si>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</si>
  <si>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</si>
  <si>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</si>
  <si>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</si>
  <si>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</si>
  <si>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</si>
  <si>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</si>
  <si>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</si>
  <si>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</si>
  <si>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</si>
  <si>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</si>
  <si>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</si>
  <si>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</si>
  <si>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</si>
  <si>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</si>
  <si>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</si>
  <si>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</si>
  <si>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</si>
  <si>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</si>
  <si>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</si>
  <si>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</si>
  <si>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</si>
  <si>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</si>
  <si>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</si>
  <si>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</si>
  <si>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</si>
  <si>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</si>
  <si>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</si>
  <si>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</si>
  <si>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</si>
  <si>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</si>
  <si>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</si>
  <si>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</si>
  <si>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</si>
  <si>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</si>
  <si>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</si>
  <si>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</si>
  <si>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</si>
  <si>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</si>
  <si>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</si>
  <si>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</si>
  <si>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</si>
  <si>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</si>
  <si>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</si>
  <si>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</si>
  <si>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</si>
  <si>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</si>
  <si>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</si>
  <si>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</si>
  <si>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</si>
  <si>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</si>
  <si>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</si>
  <si>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</si>
  <si>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</si>
  <si>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</si>
  <si>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</si>
  <si>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</si>
  <si>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</si>
  <si>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</si>
  <si>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</si>
  <si>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</si>
  <si>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</si>
  <si>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</si>
  <si>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</si>
  <si>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</si>
  <si>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</si>
  <si>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</si>
  <si>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</si>
  <si>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</si>
  <si>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</si>
  <si>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</si>
  <si>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</si>
  <si>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</si>
  <si>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</si>
  <si>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</si>
  <si>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</si>
  <si>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</si>
  <si>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</si>
  <si>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</si>
  <si>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</si>
  <si>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</si>
  <si>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</si>
  <si>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</si>
  <si>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</si>
  <si>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</si>
  <si>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</si>
  <si>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</si>
  <si>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</si>
  <si>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</si>
  <si>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</si>
  <si>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</si>
  <si>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</si>
  <si>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</si>
  <si>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</si>
  <si>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</si>
  <si>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</si>
  <si>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</si>
  <si>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</si>
  <si>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</si>
  <si>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</si>
  <si>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</si>
  <si>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</si>
  <si>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</si>
  <si>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</si>
  <si>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</si>
  <si>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</si>
  <si>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</si>
  <si>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</si>
  <si>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</si>
  <si>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</si>
  <si>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</si>
  <si>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</si>
  <si>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</si>
  <si>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</si>
  <si>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</si>
  <si>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</si>
  <si>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</si>
  <si>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</si>
  <si>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</si>
  <si>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</si>
  <si>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</si>
  <si>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</si>
  <si>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</si>
  <si>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</si>
  <si>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</si>
  <si>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</si>
  <si>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</si>
  <si>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</si>
  <si>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</si>
  <si>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</si>
  <si>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</si>
  <si>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</si>
  <si>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</si>
  <si>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</si>
  <si>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</si>
  <si>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</si>
  <si>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• Trans Canada Brewing has a 1 keg or 144 can/bottle (6 flat) minimum order requirement</t>
  </si>
  <si>
    <t>L</t>
  </si>
  <si>
    <t>SPTBPRIV</t>
  </si>
  <si>
    <t>CIDPRIV</t>
  </si>
  <si>
    <t xml:space="preserve">Beer </t>
  </si>
  <si>
    <t>BRPRIVSS</t>
  </si>
  <si>
    <t>KILTER BREWING COMPANY</t>
  </si>
  <si>
    <t>N</t>
  </si>
  <si>
    <t>BRPRIVKG</t>
  </si>
  <si>
    <t>BRPRIV</t>
  </si>
  <si>
    <t>WETT SALES &amp; DISTRIBUTION</t>
  </si>
  <si>
    <t>RTD - Spirit Based</t>
  </si>
  <si>
    <t>FORT GARRY BREWING COMPANY LTD</t>
  </si>
  <si>
    <t>Ft. Garry Brewery</t>
  </si>
  <si>
    <t>RTD -  NGS/Bulk Spirits</t>
  </si>
  <si>
    <t>BARN HAMMER BREWING COMPANY</t>
  </si>
  <si>
    <t>Barn Hammer Brewing Company</t>
  </si>
  <si>
    <t>BREWERS DISTRIBUTOR LTD.</t>
  </si>
  <si>
    <t>71381</t>
  </si>
  <si>
    <t>EPITAPH RED ALE 30LK BARN HAMMER BREWING COMPANY</t>
  </si>
  <si>
    <t>628451827306</t>
  </si>
  <si>
    <t>EPITAPH RED ALE 473C BARN HAMMER BREWING COMPANY</t>
  </si>
  <si>
    <t>Brazen Hall Kitchen &amp; Brewery</t>
  </si>
  <si>
    <t>843738043099</t>
  </si>
  <si>
    <t>OUT OF THE DARK DUNKEL 473C BRAZEN HALL BREWERY</t>
  </si>
  <si>
    <t>Molson</t>
  </si>
  <si>
    <t>70707</t>
  </si>
  <si>
    <t>SPANISH BANKS HAZY GUAVA 30LK GRANVILLE ISLAND BREWING</t>
  </si>
  <si>
    <t>779446206191</t>
  </si>
  <si>
    <t>SPANISH BANKS HAZY GUAVA 473C GRANVILLE ISLAND BREWERY</t>
  </si>
  <si>
    <t>072890007261</t>
  </si>
  <si>
    <t>STRONGBOW STRW LIME CID 473C STRONGBOW</t>
  </si>
  <si>
    <t>693851396486</t>
  </si>
  <si>
    <t>HECTORS HARD ICED TEA 1.75LPET FORT GARRY BREWING</t>
  </si>
  <si>
    <t>693851279345</t>
  </si>
  <si>
    <t>HECTORS HARD PCH PUNCH 1.75PET FORT GARRY BREWING</t>
  </si>
  <si>
    <t>693851491310</t>
  </si>
  <si>
    <t>HECTORS HARD PINK LMND 1.75PET FORT GARRY BREWING</t>
  </si>
  <si>
    <t>693851539586</t>
  </si>
  <si>
    <t>HECTORS HARD PURPLE HZ 1.75PET FORT GARRY BREWING</t>
  </si>
  <si>
    <t>9990481300341</t>
  </si>
  <si>
    <t>VHS WEST COAST DIPA 473C VHS WEST COAST DIPA 473C</t>
  </si>
  <si>
    <t>NONSUCH BREWING CO.</t>
  </si>
  <si>
    <t>Nonsuch Brewing (Nonsuch Dist)</t>
  </si>
  <si>
    <t>628110283108</t>
  </si>
  <si>
    <t>NONSUCH VENN BARBERA ALE 750B NONSUCH BREWING</t>
  </si>
  <si>
    <t>628110283092</t>
  </si>
  <si>
    <t>NONSUCH VENN RIESLING ALE 750B NONSUCH BREWING</t>
  </si>
  <si>
    <t>Cabin Brewing Company</t>
  </si>
  <si>
    <t>628504484241</t>
  </si>
  <si>
    <t>ALL THAT GLITTERS KOLSCH 473C CABIN BREWING (AB)</t>
  </si>
  <si>
    <t>628504484210</t>
  </si>
  <si>
    <t>MAX SAT TROPICAL HAZY IPA 568C CABIN BREWING (AB)</t>
  </si>
  <si>
    <t>Dead Frog</t>
  </si>
  <si>
    <t>696852219136</t>
  </si>
  <si>
    <t>CREAM SODA SOUR 473C DEAD FROG BREWERY (BC)</t>
  </si>
  <si>
    <t>696852216944</t>
  </si>
  <si>
    <t>LEMON WARHEAD IMP SOUR 473C DEAD FROG BREWERY (BC)</t>
  </si>
  <si>
    <t>696852160681</t>
  </si>
  <si>
    <t>PEPPER LIME LAGER 473C DEAD FROG BREWERY (BC)</t>
  </si>
  <si>
    <t>Eighty-Eight Brewing Company</t>
  </si>
  <si>
    <t>628308160815</t>
  </si>
  <si>
    <t>FEEL THE NOISE WC IPA 473C EIGHTY EIGHT BREWING (AB)</t>
  </si>
  <si>
    <t>628308160808</t>
  </si>
  <si>
    <t>PLEASURE PRICIPLE HZ IPA 473C EIGHTY EIGHT BREWING (AB)</t>
  </si>
  <si>
    <t>Lake of the Woods Brewing Co.</t>
  </si>
  <si>
    <t>70706</t>
  </si>
  <si>
    <t>HOPPY WHEAT WHITE IPA30LK LAKE OF THE WOODS BREWING CO</t>
  </si>
  <si>
    <t>Northam Beverages</t>
  </si>
  <si>
    <t>696852169080</t>
  </si>
  <si>
    <t>HEY Y'ALL HELL YEA MIX 12/341C NORTHAM BEVERAGES CO</t>
  </si>
  <si>
    <t>696852169400</t>
  </si>
  <si>
    <t>WHISTLER 90 LIGHT 8/355C WHISTLER BREWING CO (BC)</t>
  </si>
  <si>
    <t>BRAZEN HALL BREWERY</t>
  </si>
  <si>
    <t>RTD Ciders</t>
  </si>
  <si>
    <t>779446206061</t>
  </si>
  <si>
    <t>GIB SUMMER MIXER 8/473C GRANVILLE ISLAND BREWING</t>
  </si>
  <si>
    <t>Carlsberg Canada</t>
  </si>
  <si>
    <t>070310001707</t>
  </si>
  <si>
    <t>LAKER ICE 473C WATERLOO BREWING CO (ONT)</t>
  </si>
  <si>
    <t>070310001578</t>
  </si>
  <si>
    <t>LAKER LAGER 473C WATERLOO BREWING CO (ONT)</t>
  </si>
  <si>
    <t>693851937757</t>
  </si>
  <si>
    <t>HECTORS HARD CRM SODA 1.75PET FORT GARRY BREWING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</si>
</sst>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0.00;[Black]0.00"/>
    <numFmt numFmtId="167" formatCode="[$-1009]mmmm\ d\,\ yyyy;@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164" fontId="12" fillId="0" borderId="0" applyFont="0" applyFill="0" applyBorder="0" applyAlignment="0" applyProtection="0"/>
    <xf numFmtId="0" fontId="16" fillId="0" borderId="0"/>
    <xf numFmtId="0" fontId="16" fillId="0" borderId="0"/>
    <xf numFmtId="44" fontId="1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5" borderId="0" xfId="0" applyFont="1" applyFill="1"/>
    <xf numFmtId="0" fontId="1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6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7" borderId="0" xfId="0" applyFill="1"/>
    <xf numFmtId="0" fontId="14" fillId="8" borderId="0" xfId="0" applyFont="1" applyFill="1" applyAlignment="1">
      <alignment horizontal="center" vertical="center" readingOrder="1"/>
    </xf>
    <xf numFmtId="0" fontId="2" fillId="8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7" borderId="0" xfId="0" applyFont="1" applyFill="1"/>
    <xf numFmtId="0" fontId="4" fillId="9" borderId="0" xfId="0" applyFont="1" applyFill="1"/>
    <xf numFmtId="49" fontId="0" fillId="0" borderId="0" xfId="0" applyNumberFormat="1" applyAlignment="1"/>
    <xf numFmtId="168" fontId="0" fillId="0" borderId="0" xfId="0" applyNumberFormat="1" applyAlignment="1">
      <alignment horizontal="center"/>
    </xf>
    <xf numFmtId="4" fontId="0" fillId="0" borderId="0" xfId="0" applyNumberFormat="1"/>
    <xf numFmtId="0" fontId="4" fillId="7" borderId="0" xfId="0" applyFont="1" applyFill="1" applyAlignment="1">
      <alignment horizontal="center"/>
    </xf>
    <xf numFmtId="49" fontId="0" fillId="6" borderId="0" xfId="0" applyNumberFormat="1" applyFill="1"/>
    <xf numFmtId="4" fontId="0" fillId="6" borderId="0" xfId="0" applyNumberFormat="1" applyFill="1"/>
    <xf numFmtId="0" fontId="0" fillId="6" borderId="0" xfId="0" applyFill="1"/>
    <xf numFmtId="49" fontId="0" fillId="6" borderId="0" xfId="0" applyNumberForma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0" borderId="0" xfId="0" applyNumberFormat="1"/>
    <xf numFmtId="0" fontId="0" fillId="9" borderId="0" xfId="0" applyFill="1" applyAlignment="1">
      <alignment horizontal="center"/>
    </xf>
    <xf numFmtId="49" fontId="0" fillId="9" borderId="0" xfId="0" applyNumberFormat="1" applyFill="1"/>
    <xf numFmtId="168" fontId="0" fillId="9" borderId="0" xfId="0" applyNumberFormat="1" applyFill="1" applyAlignment="1">
      <alignment horizontal="center"/>
    </xf>
    <xf numFmtId="0" fontId="0" fillId="9" borderId="0" xfId="0" applyNumberFormat="1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0" fillId="9" borderId="0" xfId="0" applyFill="1"/>
    <xf numFmtId="49" fontId="4" fillId="9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1089660</xdr:colOff>
      <xdr:row>4</xdr:row>
      <xdr:rowOff>62049</xdr:rowOff>
    </xdr:from>
    <xdr:to>
      <xdr:col>9</xdr:col>
      <xdr:colOff>0</xdr:colOff>
      <xdr:row>7</xdr:row>
      <xdr:rowOff>82368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4D0763-72BB-001D-E4EE-37CECAC51876}"/>
            </a:ext>
          </a:extLst>
        </xdr:cNvPr>
        <xdr:cNvSpPr txBox="1"/>
      </xdr:nvSpPr>
      <xdr:spPr>
        <a:xfrm>
          <a:off x="10850880" y="1014549"/>
          <a:ext cx="1714500" cy="61467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Bulletin #2026-11</a:t>
          </a:r>
        </a:p>
      </xdr:txBody>
    </xdr:sp>
    <xdr:clientData/>
  </xdr:twoCellAnchor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March 31</a:t>
          </a:r>
          <a:r>
            <a:rPr lang="en-CA" sz="1100" b="1"/>
            <a:t>,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5" x14ac:dyDescent="0.25"/>
  <cols>
    <col min="7" max="7" width="9.28515625" style="3"/>
    <col min="10" max="10" width="9.28515625" style="4"/>
    <col min="12" max="12" width="9.28515625" style="3"/>
    <col min="16" max="16" width="9.28515625" style="4"/>
  </cols>
  <sheetData>
    <row r="2" spans="5:18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2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2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2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2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2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2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2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2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2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2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2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2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2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2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2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2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2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2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2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2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2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2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2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2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2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2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2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2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2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2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2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2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2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2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2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2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2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2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2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2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2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2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2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2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2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2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2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2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2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2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2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2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2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2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2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2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2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2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2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2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2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2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2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2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2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2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2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5" x14ac:dyDescent="0.25"/>
  <cols>
    <col min="7" max="7" width="9.28515625" style="3"/>
    <col min="10" max="10" width="9.28515625" style="4"/>
    <col min="13" max="13" width="9.28515625" style="3"/>
    <col min="17" max="17" width="9.28515625" style="4"/>
  </cols>
  <sheetData>
    <row r="2" spans="1:22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25">
      <c r="V3" s="1"/>
    </row>
    <row r="4" spans="1:22" x14ac:dyDescent="0.2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2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2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2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2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2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2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2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2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2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2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2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2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2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2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2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2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2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2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2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2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2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2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2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2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2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2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2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2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2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25">
      <c r="K34" s="14"/>
    </row>
    <row r="35" spans="1:19" x14ac:dyDescent="0.2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5" x14ac:dyDescent="0.25"/>
  <sheetData>
    <row r="1" spans="1:4" x14ac:dyDescent="0.25">
      <c r="A1" s="3" t="s">
        <v>8</v>
      </c>
      <c r="B1" s="3" t="s">
        <v>9</v>
      </c>
    </row>
    <row r="2" spans="1:4" x14ac:dyDescent="0.25">
      <c r="A2" s="19" t="s">
        <v>10</v>
      </c>
      <c r="B2" s="19" t="s">
        <v>11</v>
      </c>
      <c r="D2">
        <v>0.1</v>
      </c>
    </row>
    <row r="3" spans="1:4" x14ac:dyDescent="0.25">
      <c r="A3" s="19" t="s">
        <v>12</v>
      </c>
      <c r="B3" s="19" t="s">
        <v>13</v>
      </c>
      <c r="D3">
        <v>0.1</v>
      </c>
    </row>
    <row r="4" spans="1:4" x14ac:dyDescent="0.25">
      <c r="A4" s="19" t="s">
        <v>14</v>
      </c>
      <c r="B4" s="19" t="s">
        <v>15</v>
      </c>
      <c r="D4">
        <v>0.1</v>
      </c>
    </row>
    <row r="5" spans="1:4" x14ac:dyDescent="0.25">
      <c r="A5" s="19" t="s">
        <v>16</v>
      </c>
      <c r="B5" s="19" t="s">
        <v>17</v>
      </c>
      <c r="D5">
        <v>0.1</v>
      </c>
    </row>
    <row r="6" spans="1:4" x14ac:dyDescent="0.25">
      <c r="A6" s="19" t="s">
        <v>18</v>
      </c>
      <c r="B6" s="19" t="s">
        <v>19</v>
      </c>
      <c r="D6">
        <v>0.1</v>
      </c>
    </row>
    <row r="7" spans="1:4" x14ac:dyDescent="0.25">
      <c r="A7" s="19" t="s">
        <v>20</v>
      </c>
      <c r="B7" s="19" t="s">
        <v>21</v>
      </c>
      <c r="D7">
        <v>0.1</v>
      </c>
    </row>
    <row r="8" spans="1:4" x14ac:dyDescent="0.25">
      <c r="A8" s="19" t="s">
        <v>22</v>
      </c>
      <c r="B8" s="19" t="s">
        <v>23</v>
      </c>
      <c r="D8">
        <v>0.1</v>
      </c>
    </row>
    <row r="9" spans="1:4" x14ac:dyDescent="0.25">
      <c r="A9" s="19" t="s">
        <v>24</v>
      </c>
      <c r="B9" s="19" t="s">
        <v>25</v>
      </c>
      <c r="D9">
        <v>0.1</v>
      </c>
    </row>
    <row r="10" spans="1:4" x14ac:dyDescent="0.25">
      <c r="A10" s="19" t="s">
        <v>26</v>
      </c>
      <c r="B10" s="19" t="s">
        <v>27</v>
      </c>
      <c r="D10">
        <v>0.1</v>
      </c>
    </row>
    <row r="11" spans="1:4" x14ac:dyDescent="0.25">
      <c r="A11" s="19" t="s">
        <v>28</v>
      </c>
      <c r="B11" s="19" t="s">
        <v>29</v>
      </c>
      <c r="D11">
        <v>0.1</v>
      </c>
    </row>
    <row r="12" spans="1:4" x14ac:dyDescent="0.25">
      <c r="A12" s="19" t="s">
        <v>30</v>
      </c>
      <c r="B12" s="19" t="s">
        <v>31</v>
      </c>
      <c r="D12">
        <v>0.1</v>
      </c>
    </row>
    <row r="13" spans="1:4" x14ac:dyDescent="0.25">
      <c r="A13" s="19" t="s">
        <v>32</v>
      </c>
      <c r="B13" s="19" t="s">
        <v>33</v>
      </c>
      <c r="D13">
        <v>0.1</v>
      </c>
    </row>
    <row r="14" spans="1:4" x14ac:dyDescent="0.25">
      <c r="A14" s="19" t="s">
        <v>34</v>
      </c>
      <c r="B14" s="19" t="s">
        <v>35</v>
      </c>
      <c r="D14">
        <v>0.1</v>
      </c>
    </row>
    <row r="15" spans="1:4" x14ac:dyDescent="0.25">
      <c r="A15" s="19" t="s">
        <v>36</v>
      </c>
      <c r="B15" s="19" t="s">
        <v>37</v>
      </c>
      <c r="D15">
        <v>0.1</v>
      </c>
    </row>
    <row r="16" spans="1:4" x14ac:dyDescent="0.25">
      <c r="A16" s="19" t="s">
        <v>38</v>
      </c>
      <c r="B16" s="19" t="s">
        <v>39</v>
      </c>
      <c r="D16">
        <v>0.1</v>
      </c>
    </row>
    <row r="17" spans="1:4" x14ac:dyDescent="0.25">
      <c r="A17" s="19" t="s">
        <v>40</v>
      </c>
      <c r="B17" s="19" t="s">
        <v>41</v>
      </c>
      <c r="D17">
        <v>0.1</v>
      </c>
    </row>
    <row r="18" spans="1:4" x14ac:dyDescent="0.25">
      <c r="A18" s="19" t="s">
        <v>42</v>
      </c>
      <c r="B18" s="19" t="s">
        <v>43</v>
      </c>
      <c r="D18">
        <v>0.1</v>
      </c>
    </row>
    <row r="19" spans="1:4" x14ac:dyDescent="0.25">
      <c r="A19" s="19" t="s">
        <v>44</v>
      </c>
      <c r="B19" s="19" t="s">
        <v>45</v>
      </c>
      <c r="D19">
        <v>0.1</v>
      </c>
    </row>
    <row r="20" spans="1:4" x14ac:dyDescent="0.25">
      <c r="A20" s="19" t="s">
        <v>46</v>
      </c>
      <c r="B20" s="19" t="s">
        <v>47</v>
      </c>
      <c r="D20">
        <v>0.1</v>
      </c>
    </row>
    <row r="21" spans="1:4" x14ac:dyDescent="0.25">
      <c r="A21" s="19" t="s">
        <v>48</v>
      </c>
      <c r="B21" s="19" t="s">
        <v>49</v>
      </c>
      <c r="D21">
        <f>4*0.1</f>
        <v>0.4</v>
      </c>
    </row>
    <row r="22" spans="1:4" x14ac:dyDescent="0.2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25">
      <c r="A23" s="19" t="s">
        <v>52</v>
      </c>
      <c r="B23" s="19" t="s">
        <v>53</v>
      </c>
      <c r="D23">
        <f t="shared" si="0"/>
        <v>0.4</v>
      </c>
    </row>
    <row r="24" spans="1:4" x14ac:dyDescent="0.25">
      <c r="A24" s="19" t="s">
        <v>54</v>
      </c>
      <c r="B24" s="19" t="s">
        <v>55</v>
      </c>
      <c r="D24">
        <f>6*0.1</f>
        <v>0.60000000000000009</v>
      </c>
    </row>
    <row r="25" spans="1:4" x14ac:dyDescent="0.2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25">
      <c r="A26" s="19" t="s">
        <v>58</v>
      </c>
      <c r="B26" s="19" t="s">
        <v>59</v>
      </c>
      <c r="D26">
        <f t="shared" si="1"/>
        <v>0.60000000000000009</v>
      </c>
    </row>
    <row r="27" spans="1:4" x14ac:dyDescent="0.25">
      <c r="A27" s="19" t="s">
        <v>60</v>
      </c>
      <c r="B27" s="19" t="s">
        <v>61</v>
      </c>
      <c r="D27">
        <f t="shared" si="1"/>
        <v>0.60000000000000009</v>
      </c>
    </row>
    <row r="28" spans="1:4" x14ac:dyDescent="0.25">
      <c r="A28" s="19" t="s">
        <v>62</v>
      </c>
      <c r="B28" s="19" t="s">
        <v>63</v>
      </c>
      <c r="D28">
        <f t="shared" si="1"/>
        <v>0.60000000000000009</v>
      </c>
    </row>
    <row r="29" spans="1:4" x14ac:dyDescent="0.25">
      <c r="A29" s="19" t="s">
        <v>64</v>
      </c>
      <c r="B29" s="19" t="s">
        <v>65</v>
      </c>
      <c r="D29">
        <f t="shared" si="1"/>
        <v>0.60000000000000009</v>
      </c>
    </row>
    <row r="30" spans="1:4" x14ac:dyDescent="0.25">
      <c r="A30" s="19" t="s">
        <v>66</v>
      </c>
      <c r="B30" s="19" t="s">
        <v>67</v>
      </c>
      <c r="D30">
        <f>8*0.1</f>
        <v>0.8</v>
      </c>
    </row>
    <row r="31" spans="1:4" x14ac:dyDescent="0.25">
      <c r="A31" s="19" t="s">
        <v>68</v>
      </c>
      <c r="B31" s="19" t="s">
        <v>69</v>
      </c>
      <c r="D31">
        <f>8*0.1</f>
        <v>0.8</v>
      </c>
    </row>
    <row r="32" spans="1:4" x14ac:dyDescent="0.25">
      <c r="A32" s="19" t="s">
        <v>70</v>
      </c>
      <c r="B32" s="19" t="s">
        <v>71</v>
      </c>
      <c r="D32">
        <f>0.1*12</f>
        <v>1.2000000000000002</v>
      </c>
    </row>
    <row r="33" spans="1:4" x14ac:dyDescent="0.25">
      <c r="A33" s="19" t="s">
        <v>72</v>
      </c>
      <c r="B33" s="19" t="s">
        <v>73</v>
      </c>
      <c r="D33">
        <f>15*0.1</f>
        <v>1.5</v>
      </c>
    </row>
    <row r="34" spans="1:4" x14ac:dyDescent="0.25">
      <c r="A34" s="19" t="s">
        <v>74</v>
      </c>
      <c r="B34" s="19" t="s">
        <v>75</v>
      </c>
      <c r="D34">
        <f>18*0.1</f>
        <v>1.8</v>
      </c>
    </row>
    <row r="35" spans="1:4" x14ac:dyDescent="0.25">
      <c r="A35" s="19" t="s">
        <v>76</v>
      </c>
      <c r="B35" s="19" t="s">
        <v>77</v>
      </c>
      <c r="D35">
        <f>24*0.1</f>
        <v>2.4000000000000004</v>
      </c>
    </row>
    <row r="36" spans="1:4" x14ac:dyDescent="0.25">
      <c r="A36" s="19" t="s">
        <v>78</v>
      </c>
      <c r="B36" s="19" t="s">
        <v>79</v>
      </c>
      <c r="D36">
        <f>30*0.1</f>
        <v>3</v>
      </c>
    </row>
    <row r="37" spans="1:4" x14ac:dyDescent="0.25">
      <c r="A37" s="19" t="s">
        <v>80</v>
      </c>
      <c r="B37" s="19" t="s">
        <v>81</v>
      </c>
      <c r="D37">
        <f>4*0.1</f>
        <v>0.4</v>
      </c>
    </row>
    <row r="38" spans="1:4" x14ac:dyDescent="0.25">
      <c r="A38" s="19" t="s">
        <v>82</v>
      </c>
      <c r="B38" s="19" t="s">
        <v>83</v>
      </c>
      <c r="D38">
        <f>8*0.1</f>
        <v>0.8</v>
      </c>
    </row>
    <row r="39" spans="1:4" x14ac:dyDescent="0.25">
      <c r="A39" s="19" t="s">
        <v>84</v>
      </c>
      <c r="B39" s="19" t="s">
        <v>85</v>
      </c>
      <c r="D39">
        <v>0.1</v>
      </c>
    </row>
    <row r="40" spans="1:4" x14ac:dyDescent="0.25">
      <c r="A40" s="19" t="s">
        <v>86</v>
      </c>
      <c r="B40" s="19" t="s">
        <v>87</v>
      </c>
      <c r="D40">
        <f>4*0.1</f>
        <v>0.4</v>
      </c>
    </row>
    <row r="41" spans="1:4" x14ac:dyDescent="0.25">
      <c r="A41" s="19" t="s">
        <v>88</v>
      </c>
      <c r="B41" s="19" t="s">
        <v>89</v>
      </c>
      <c r="D41">
        <v>0.1</v>
      </c>
    </row>
    <row r="42" spans="1:4" x14ac:dyDescent="0.25">
      <c r="A42" s="19" t="s">
        <v>90</v>
      </c>
      <c r="B42" s="19" t="s">
        <v>91</v>
      </c>
      <c r="D42">
        <f>10*0.1</f>
        <v>1</v>
      </c>
    </row>
    <row r="43" spans="1:4" x14ac:dyDescent="0.25">
      <c r="A43" s="19" t="s">
        <v>92</v>
      </c>
      <c r="B43" s="19" t="s">
        <v>93</v>
      </c>
      <c r="D43">
        <f>8*0.1</f>
        <v>0.8</v>
      </c>
    </row>
    <row r="44" spans="1:4" x14ac:dyDescent="0.25">
      <c r="A44" s="19" t="s">
        <v>94</v>
      </c>
      <c r="B44" s="19" t="s">
        <v>95</v>
      </c>
      <c r="D44">
        <f>12*0.1</f>
        <v>1.2000000000000002</v>
      </c>
    </row>
    <row r="45" spans="1:4" x14ac:dyDescent="0.25">
      <c r="A45" s="19" t="s">
        <v>96</v>
      </c>
      <c r="B45" s="19" t="s">
        <v>97</v>
      </c>
      <c r="D45">
        <f>12*0.1</f>
        <v>1.2000000000000002</v>
      </c>
    </row>
    <row r="46" spans="1:4" x14ac:dyDescent="0.25">
      <c r="A46" s="19" t="s">
        <v>98</v>
      </c>
      <c r="B46" s="19" t="s">
        <v>99</v>
      </c>
      <c r="D46">
        <f>24*0.1</f>
        <v>2.4000000000000004</v>
      </c>
    </row>
    <row r="47" spans="1:4" x14ac:dyDescent="0.25">
      <c r="A47" s="19" t="s">
        <v>100</v>
      </c>
      <c r="B47" s="19" t="s">
        <v>101</v>
      </c>
      <c r="D47">
        <f>6*0.1</f>
        <v>0.60000000000000009</v>
      </c>
    </row>
    <row r="48" spans="1:4" x14ac:dyDescent="0.25">
      <c r="A48" s="19" t="s">
        <v>102</v>
      </c>
      <c r="B48" s="19" t="s">
        <v>103</v>
      </c>
      <c r="D48">
        <f>24*0.1</f>
        <v>2.4000000000000004</v>
      </c>
    </row>
    <row r="49" spans="1:7" x14ac:dyDescent="0.25">
      <c r="A49" s="19" t="s">
        <v>104</v>
      </c>
      <c r="B49" s="19" t="s">
        <v>105</v>
      </c>
      <c r="D49">
        <f>20*0.1</f>
        <v>2</v>
      </c>
    </row>
    <row r="50" spans="1:7" x14ac:dyDescent="0.25">
      <c r="A50" s="19" t="s">
        <v>106</v>
      </c>
      <c r="B50" s="19" t="s">
        <v>107</v>
      </c>
      <c r="D50">
        <f>2*0.1</f>
        <v>0.2</v>
      </c>
    </row>
    <row r="51" spans="1:7" x14ac:dyDescent="0.25">
      <c r="A51" s="19" t="s">
        <v>108</v>
      </c>
      <c r="B51" s="19" t="s">
        <v>109</v>
      </c>
      <c r="D51">
        <f>24*0.1</f>
        <v>2.4000000000000004</v>
      </c>
    </row>
    <row r="52" spans="1:7" x14ac:dyDescent="0.25">
      <c r="A52" s="19" t="s">
        <v>110</v>
      </c>
      <c r="B52" s="19" t="s">
        <v>111</v>
      </c>
      <c r="D52">
        <f>3*0.1</f>
        <v>0.30000000000000004</v>
      </c>
    </row>
    <row r="53" spans="1:7" x14ac:dyDescent="0.25">
      <c r="A53" s="19" t="s">
        <v>112</v>
      </c>
      <c r="B53" s="19" t="s">
        <v>113</v>
      </c>
      <c r="D53">
        <f>36*0.1</f>
        <v>3.6</v>
      </c>
    </row>
    <row r="54" spans="1:7" x14ac:dyDescent="0.25">
      <c r="A54" s="19" t="s">
        <v>114</v>
      </c>
      <c r="B54" s="19" t="s">
        <v>115</v>
      </c>
      <c r="D54">
        <f>9*0.1</f>
        <v>0.9</v>
      </c>
    </row>
    <row r="55" spans="1:7" x14ac:dyDescent="0.2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2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2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2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25">
      <c r="A59" s="19" t="s">
        <v>128</v>
      </c>
      <c r="B59" s="19" t="s">
        <v>129</v>
      </c>
      <c r="D59">
        <f>12*0.1</f>
        <v>1.2000000000000002</v>
      </c>
    </row>
    <row r="60" spans="1:7" x14ac:dyDescent="0.25">
      <c r="A60" s="19" t="s">
        <v>130</v>
      </c>
      <c r="B60" s="19" t="s">
        <v>131</v>
      </c>
      <c r="D60">
        <f>0.1</f>
        <v>0.1</v>
      </c>
    </row>
    <row r="61" spans="1:7" x14ac:dyDescent="0.25">
      <c r="A61" s="19" t="s">
        <v>132</v>
      </c>
      <c r="B61" s="19" t="s">
        <v>133</v>
      </c>
      <c r="D61">
        <f>2*0.1</f>
        <v>0.2</v>
      </c>
    </row>
    <row r="62" spans="1:7" x14ac:dyDescent="0.25">
      <c r="A62" s="19" t="s">
        <v>134</v>
      </c>
      <c r="B62" s="19" t="s">
        <v>135</v>
      </c>
      <c r="D62">
        <f>3*0.1</f>
        <v>0.30000000000000004</v>
      </c>
    </row>
    <row r="63" spans="1:7" x14ac:dyDescent="0.25">
      <c r="A63" s="19" t="s">
        <v>136</v>
      </c>
      <c r="B63" s="19" t="s">
        <v>137</v>
      </c>
      <c r="D63">
        <f>4*0.1</f>
        <v>0.4</v>
      </c>
    </row>
    <row r="64" spans="1:7" x14ac:dyDescent="0.25">
      <c r="A64" s="19" t="s">
        <v>138</v>
      </c>
      <c r="B64" s="19" t="s">
        <v>139</v>
      </c>
      <c r="D64">
        <f>12*0.1</f>
        <v>1.2000000000000002</v>
      </c>
    </row>
    <row r="65" spans="1:4" x14ac:dyDescent="0.25">
      <c r="A65" s="19" t="s">
        <v>140</v>
      </c>
      <c r="B65" s="19" t="s">
        <v>141</v>
      </c>
      <c r="D65">
        <v>0.1</v>
      </c>
    </row>
    <row r="66" spans="1:4" x14ac:dyDescent="0.25">
      <c r="A66" s="19" t="s">
        <v>142</v>
      </c>
      <c r="B66" s="19" t="s">
        <v>143</v>
      </c>
      <c r="D66">
        <f>2*0.1</f>
        <v>0.2</v>
      </c>
    </row>
    <row r="67" spans="1:4" x14ac:dyDescent="0.25">
      <c r="A67" s="19" t="s">
        <v>144</v>
      </c>
      <c r="B67" s="19" t="s">
        <v>145</v>
      </c>
      <c r="D67">
        <f>0.1</f>
        <v>0.1</v>
      </c>
    </row>
    <row r="68" spans="1:4" x14ac:dyDescent="0.25">
      <c r="A68" s="19" t="s">
        <v>146</v>
      </c>
      <c r="B68" s="19" t="s">
        <v>147</v>
      </c>
      <c r="D68">
        <f>8*0.1</f>
        <v>0.8</v>
      </c>
    </row>
    <row r="69" spans="1:4" x14ac:dyDescent="0.25">
      <c r="A69" s="19" t="s">
        <v>148</v>
      </c>
      <c r="B69" s="19" t="s">
        <v>149</v>
      </c>
      <c r="D69">
        <f>30*0.1</f>
        <v>3</v>
      </c>
    </row>
    <row r="70" spans="1:4" x14ac:dyDescent="0.25">
      <c r="A70" s="19" t="s">
        <v>150</v>
      </c>
      <c r="B70" s="19" t="s">
        <v>151</v>
      </c>
      <c r="D70">
        <f>8*0.1</f>
        <v>0.8</v>
      </c>
    </row>
    <row r="71" spans="1:4" x14ac:dyDescent="0.25">
      <c r="A71" s="19" t="s">
        <v>152</v>
      </c>
      <c r="B71" s="19" t="s">
        <v>153</v>
      </c>
      <c r="D71">
        <f>48*0.1</f>
        <v>4.8000000000000007</v>
      </c>
    </row>
    <row r="72" spans="1:4" x14ac:dyDescent="0.25">
      <c r="A72" s="19" t="s">
        <v>154</v>
      </c>
      <c r="B72" s="19" t="s">
        <v>155</v>
      </c>
      <c r="D72">
        <f>8*0.1</f>
        <v>0.8</v>
      </c>
    </row>
    <row r="73" spans="1:4" x14ac:dyDescent="0.25">
      <c r="A73" s="19" t="s">
        <v>156</v>
      </c>
      <c r="B73" s="19" t="s">
        <v>157</v>
      </c>
      <c r="D73">
        <f>4*0.1</f>
        <v>0.4</v>
      </c>
    </row>
    <row r="74" spans="1:4" x14ac:dyDescent="0.25">
      <c r="A74" s="19" t="s">
        <v>158</v>
      </c>
      <c r="B74" s="19" t="s">
        <v>159</v>
      </c>
      <c r="D74">
        <f>4*0.1</f>
        <v>0.4</v>
      </c>
    </row>
    <row r="75" spans="1:4" x14ac:dyDescent="0.25">
      <c r="A75" s="19" t="s">
        <v>160</v>
      </c>
      <c r="B75" s="19" t="s">
        <v>161</v>
      </c>
      <c r="D75">
        <f>9*0.1</f>
        <v>0.9</v>
      </c>
    </row>
    <row r="76" spans="1:4" x14ac:dyDescent="0.25">
      <c r="A76" s="19" t="s">
        <v>162</v>
      </c>
      <c r="B76" s="19" t="s">
        <v>163</v>
      </c>
      <c r="D76">
        <f>12*0.1</f>
        <v>1.2000000000000002</v>
      </c>
    </row>
    <row r="77" spans="1:4" x14ac:dyDescent="0.25">
      <c r="A77" s="19" t="s">
        <v>164</v>
      </c>
      <c r="B77" s="19" t="s">
        <v>165</v>
      </c>
      <c r="D77">
        <f>6*0.1</f>
        <v>0.60000000000000009</v>
      </c>
    </row>
    <row r="78" spans="1:4" x14ac:dyDescent="0.25">
      <c r="A78" s="19" t="s">
        <v>166</v>
      </c>
      <c r="B78" s="19" t="s">
        <v>167</v>
      </c>
      <c r="D78">
        <v>0.1</v>
      </c>
    </row>
    <row r="79" spans="1:4" x14ac:dyDescent="0.25">
      <c r="A79" s="19" t="s">
        <v>168</v>
      </c>
      <c r="B79" s="19" t="s">
        <v>169</v>
      </c>
      <c r="D79">
        <f>12*0.1</f>
        <v>1.2000000000000002</v>
      </c>
    </row>
    <row r="80" spans="1:4" x14ac:dyDescent="0.25">
      <c r="A80" s="19" t="s">
        <v>170</v>
      </c>
      <c r="B80" s="19" t="s">
        <v>171</v>
      </c>
      <c r="D80">
        <f>24*0.1</f>
        <v>2.4000000000000004</v>
      </c>
    </row>
    <row r="81" spans="1:4" x14ac:dyDescent="0.25">
      <c r="A81" s="19" t="s">
        <v>172</v>
      </c>
      <c r="B81" s="19" t="s">
        <v>173</v>
      </c>
      <c r="D81">
        <f>48*0.1</f>
        <v>4.8000000000000007</v>
      </c>
    </row>
    <row r="82" spans="1:4" x14ac:dyDescent="0.25">
      <c r="A82" s="19" t="s">
        <v>174</v>
      </c>
      <c r="B82" s="19" t="s">
        <v>175</v>
      </c>
      <c r="D82">
        <f>4*0.1</f>
        <v>0.4</v>
      </c>
    </row>
    <row r="83" spans="1:4" x14ac:dyDescent="0.25">
      <c r="A83" s="19" t="s">
        <v>176</v>
      </c>
      <c r="B83" s="19" t="s">
        <v>177</v>
      </c>
      <c r="D83">
        <f>8*0.1</f>
        <v>0.8</v>
      </c>
    </row>
    <row r="84" spans="1:4" x14ac:dyDescent="0.25">
      <c r="A84" s="19" t="s">
        <v>178</v>
      </c>
      <c r="B84" s="19" t="s">
        <v>179</v>
      </c>
      <c r="D84">
        <f>10*0.1</f>
        <v>1</v>
      </c>
    </row>
    <row r="85" spans="1:4" x14ac:dyDescent="0.25">
      <c r="A85" s="19" t="s">
        <v>180</v>
      </c>
      <c r="B85" s="19" t="s">
        <v>181</v>
      </c>
      <c r="D85">
        <f>17*0.1</f>
        <v>1.7000000000000002</v>
      </c>
    </row>
    <row r="86" spans="1:4" x14ac:dyDescent="0.25">
      <c r="A86" s="19" t="s">
        <v>182</v>
      </c>
      <c r="B86" s="19" t="s">
        <v>183</v>
      </c>
      <c r="D86">
        <f>19*0.1</f>
        <v>1.9000000000000001</v>
      </c>
    </row>
    <row r="87" spans="1:4" x14ac:dyDescent="0.25">
      <c r="A87" s="19" t="s">
        <v>184</v>
      </c>
      <c r="B87" s="19" t="s">
        <v>185</v>
      </c>
      <c r="D87">
        <v>0.1</v>
      </c>
    </row>
    <row r="88" spans="1:4" x14ac:dyDescent="0.25">
      <c r="A88" s="19" t="s">
        <v>186</v>
      </c>
      <c r="B88" s="19" t="s">
        <v>187</v>
      </c>
      <c r="D88">
        <v>0.1</v>
      </c>
    </row>
    <row r="89" spans="1:4" x14ac:dyDescent="0.25">
      <c r="A89" s="19" t="s">
        <v>188</v>
      </c>
      <c r="B89" s="19" t="s">
        <v>189</v>
      </c>
      <c r="D89">
        <v>0.1</v>
      </c>
    </row>
    <row r="90" spans="1:4" x14ac:dyDescent="0.25">
      <c r="A90" s="19" t="s">
        <v>190</v>
      </c>
      <c r="B90" s="19" t="s">
        <v>191</v>
      </c>
      <c r="D90">
        <v>0.1</v>
      </c>
    </row>
    <row r="91" spans="1:4" x14ac:dyDescent="0.25">
      <c r="A91" s="19" t="s">
        <v>192</v>
      </c>
      <c r="B91" s="19" t="s">
        <v>193</v>
      </c>
      <c r="D91">
        <v>0.1</v>
      </c>
    </row>
    <row r="92" spans="1:4" x14ac:dyDescent="0.25">
      <c r="A92" s="19" t="s">
        <v>194</v>
      </c>
      <c r="B92" s="19" t="s">
        <v>195</v>
      </c>
      <c r="D92">
        <v>0.1</v>
      </c>
    </row>
    <row r="93" spans="1:4" x14ac:dyDescent="0.25">
      <c r="A93" s="19" t="s">
        <v>196</v>
      </c>
      <c r="B93" s="19" t="s">
        <v>197</v>
      </c>
      <c r="D93">
        <v>0.1</v>
      </c>
    </row>
    <row r="94" spans="1:4" x14ac:dyDescent="0.25">
      <c r="A94" s="19" t="s">
        <v>198</v>
      </c>
      <c r="B94" s="19" t="s">
        <v>199</v>
      </c>
      <c r="D94">
        <v>0.1</v>
      </c>
    </row>
    <row r="95" spans="1:4" x14ac:dyDescent="0.25">
      <c r="A95" s="19" t="s">
        <v>200</v>
      </c>
      <c r="B95" s="19" t="s">
        <v>201</v>
      </c>
      <c r="D95">
        <v>0.1</v>
      </c>
    </row>
    <row r="96" spans="1:4" x14ac:dyDescent="0.25">
      <c r="A96" s="19" t="s">
        <v>202</v>
      </c>
      <c r="B96" s="19" t="s">
        <v>203</v>
      </c>
      <c r="D96">
        <v>0.1</v>
      </c>
    </row>
    <row r="97" spans="1:4" x14ac:dyDescent="0.25">
      <c r="A97" s="19" t="s">
        <v>204</v>
      </c>
      <c r="B97" s="19" t="s">
        <v>205</v>
      </c>
      <c r="D97">
        <v>0.1</v>
      </c>
    </row>
    <row r="98" spans="1:4" x14ac:dyDescent="0.25">
      <c r="A98" s="19" t="s">
        <v>206</v>
      </c>
      <c r="B98" s="19" t="s">
        <v>207</v>
      </c>
      <c r="D98">
        <v>0.1</v>
      </c>
    </row>
    <row r="99" spans="1:4" x14ac:dyDescent="0.25">
      <c r="A99" s="19" t="s">
        <v>208</v>
      </c>
      <c r="B99" s="19" t="s">
        <v>209</v>
      </c>
      <c r="D99">
        <v>0.1</v>
      </c>
    </row>
    <row r="100" spans="1:4" x14ac:dyDescent="0.25">
      <c r="A100" s="19" t="s">
        <v>210</v>
      </c>
      <c r="B100" s="19" t="s">
        <v>211</v>
      </c>
      <c r="D100">
        <v>0.1</v>
      </c>
    </row>
    <row r="101" spans="1:4" x14ac:dyDescent="0.25">
      <c r="A101" s="19" t="s">
        <v>212</v>
      </c>
      <c r="B101" s="19" t="s">
        <v>213</v>
      </c>
      <c r="D101">
        <v>0.1</v>
      </c>
    </row>
    <row r="102" spans="1:4" x14ac:dyDescent="0.25">
      <c r="A102" s="19" t="s">
        <v>214</v>
      </c>
      <c r="B102" s="19" t="s">
        <v>215</v>
      </c>
      <c r="D102">
        <v>0.1</v>
      </c>
    </row>
    <row r="103" spans="1:4" x14ac:dyDescent="0.25">
      <c r="A103" s="19" t="s">
        <v>216</v>
      </c>
      <c r="B103" s="19" t="s">
        <v>217</v>
      </c>
      <c r="D103">
        <v>0.1</v>
      </c>
    </row>
    <row r="104" spans="1:4" x14ac:dyDescent="0.25">
      <c r="A104" s="19" t="s">
        <v>218</v>
      </c>
      <c r="B104" s="19" t="s">
        <v>219</v>
      </c>
      <c r="D104">
        <v>0.1</v>
      </c>
    </row>
    <row r="105" spans="1:4" x14ac:dyDescent="0.25">
      <c r="A105" s="19" t="s">
        <v>220</v>
      </c>
      <c r="B105" s="19" t="s">
        <v>221</v>
      </c>
      <c r="D105">
        <v>0.1</v>
      </c>
    </row>
    <row r="106" spans="1:4" x14ac:dyDescent="0.25">
      <c r="A106" s="19" t="s">
        <v>222</v>
      </c>
      <c r="B106" s="19" t="s">
        <v>223</v>
      </c>
      <c r="D106">
        <v>0.1</v>
      </c>
    </row>
    <row r="107" spans="1:4" x14ac:dyDescent="0.25">
      <c r="A107" s="19" t="s">
        <v>224</v>
      </c>
      <c r="B107" s="19" t="s">
        <v>225</v>
      </c>
      <c r="D107">
        <v>0.1</v>
      </c>
    </row>
    <row r="108" spans="1:4" x14ac:dyDescent="0.25">
      <c r="A108" s="19" t="s">
        <v>226</v>
      </c>
      <c r="B108" s="19" t="s">
        <v>227</v>
      </c>
      <c r="D108">
        <v>0.1</v>
      </c>
    </row>
    <row r="109" spans="1:4" x14ac:dyDescent="0.25">
      <c r="A109" s="19" t="s">
        <v>228</v>
      </c>
      <c r="B109" s="19" t="s">
        <v>229</v>
      </c>
      <c r="D109">
        <v>0.1</v>
      </c>
    </row>
    <row r="110" spans="1:4" x14ac:dyDescent="0.25">
      <c r="A110" s="19" t="s">
        <v>230</v>
      </c>
      <c r="B110" s="19" t="s">
        <v>231</v>
      </c>
      <c r="D110">
        <v>0.1</v>
      </c>
    </row>
    <row r="111" spans="1:4" x14ac:dyDescent="0.25">
      <c r="A111" s="19" t="s">
        <v>232</v>
      </c>
      <c r="B111" s="19" t="s">
        <v>233</v>
      </c>
      <c r="D111">
        <v>0.1</v>
      </c>
    </row>
    <row r="112" spans="1:4" x14ac:dyDescent="0.25">
      <c r="A112" s="19" t="s">
        <v>234</v>
      </c>
      <c r="B112" s="19" t="s">
        <v>235</v>
      </c>
      <c r="D112">
        <f>3*0.1</f>
        <v>0.30000000000000004</v>
      </c>
    </row>
    <row r="113" spans="1:4" x14ac:dyDescent="0.25">
      <c r="A113" s="19" t="s">
        <v>236</v>
      </c>
      <c r="B113" s="19" t="s">
        <v>237</v>
      </c>
      <c r="D113">
        <f>3*0.1</f>
        <v>0.30000000000000004</v>
      </c>
    </row>
    <row r="114" spans="1:4" x14ac:dyDescent="0.25">
      <c r="A114" s="19" t="s">
        <v>238</v>
      </c>
      <c r="B114" s="19" t="s">
        <v>239</v>
      </c>
      <c r="D114">
        <f>4*0.1</f>
        <v>0.4</v>
      </c>
    </row>
    <row r="115" spans="1:4" x14ac:dyDescent="0.25">
      <c r="A115" s="19" t="s">
        <v>240</v>
      </c>
      <c r="B115" s="19" t="s">
        <v>241</v>
      </c>
      <c r="D115">
        <f>4*0.1</f>
        <v>0.4</v>
      </c>
    </row>
    <row r="116" spans="1:4" x14ac:dyDescent="0.25">
      <c r="A116" s="19" t="s">
        <v>242</v>
      </c>
      <c r="B116" s="19" t="s">
        <v>243</v>
      </c>
      <c r="D116">
        <f>6*0.1</f>
        <v>0.60000000000000009</v>
      </c>
    </row>
    <row r="117" spans="1:4" x14ac:dyDescent="0.25">
      <c r="A117" s="19" t="s">
        <v>244</v>
      </c>
      <c r="B117" s="19" t="s">
        <v>245</v>
      </c>
      <c r="D117">
        <f>6*0.1</f>
        <v>0.60000000000000009</v>
      </c>
    </row>
    <row r="118" spans="1:4" x14ac:dyDescent="0.25">
      <c r="A118" s="19" t="s">
        <v>246</v>
      </c>
      <c r="B118" s="19" t="s">
        <v>247</v>
      </c>
      <c r="D118">
        <f>6*0.1</f>
        <v>0.60000000000000009</v>
      </c>
    </row>
    <row r="119" spans="1:4" x14ac:dyDescent="0.25">
      <c r="A119" s="19" t="s">
        <v>248</v>
      </c>
      <c r="B119" s="19" t="s">
        <v>249</v>
      </c>
      <c r="D119">
        <f>6*0.1</f>
        <v>0.60000000000000009</v>
      </c>
    </row>
    <row r="120" spans="1:4" x14ac:dyDescent="0.25">
      <c r="A120" s="19" t="s">
        <v>250</v>
      </c>
      <c r="B120" s="19" t="s">
        <v>251</v>
      </c>
      <c r="D120">
        <f>12*0.1</f>
        <v>1.2000000000000002</v>
      </c>
    </row>
    <row r="121" spans="1:4" x14ac:dyDescent="0.25">
      <c r="A121" s="19" t="s">
        <v>252</v>
      </c>
      <c r="B121" s="19" t="s">
        <v>253</v>
      </c>
      <c r="D121">
        <f>12*0.1</f>
        <v>1.2000000000000002</v>
      </c>
    </row>
    <row r="122" spans="1:4" x14ac:dyDescent="0.25">
      <c r="A122" s="19" t="s">
        <v>254</v>
      </c>
      <c r="B122" s="19" t="s">
        <v>255</v>
      </c>
      <c r="D122">
        <f>12*0.1</f>
        <v>1.2000000000000002</v>
      </c>
    </row>
    <row r="123" spans="1:4" x14ac:dyDescent="0.25">
      <c r="A123" s="19" t="s">
        <v>256</v>
      </c>
      <c r="B123" s="19" t="s">
        <v>257</v>
      </c>
      <c r="D123">
        <f>15*0.1</f>
        <v>1.5</v>
      </c>
    </row>
    <row r="124" spans="1:4" x14ac:dyDescent="0.25">
      <c r="A124" s="19" t="s">
        <v>258</v>
      </c>
      <c r="B124" s="19" t="s">
        <v>259</v>
      </c>
      <c r="D124">
        <f>16*0.1</f>
        <v>1.6</v>
      </c>
    </row>
    <row r="125" spans="1:4" x14ac:dyDescent="0.25">
      <c r="A125" s="19" t="s">
        <v>260</v>
      </c>
      <c r="B125" s="19" t="s">
        <v>261</v>
      </c>
      <c r="D125">
        <f>18*0.1</f>
        <v>1.8</v>
      </c>
    </row>
    <row r="126" spans="1:4" x14ac:dyDescent="0.25">
      <c r="A126" s="19" t="s">
        <v>262</v>
      </c>
      <c r="B126" s="19" t="s">
        <v>263</v>
      </c>
      <c r="D126">
        <f>24*0.1</f>
        <v>2.4000000000000004</v>
      </c>
    </row>
    <row r="127" spans="1:4" x14ac:dyDescent="0.25">
      <c r="A127" s="19" t="s">
        <v>264</v>
      </c>
      <c r="B127" s="19" t="s">
        <v>265</v>
      </c>
      <c r="D127">
        <f>24*0.1</f>
        <v>2.4000000000000004</v>
      </c>
    </row>
    <row r="128" spans="1:4" x14ac:dyDescent="0.25">
      <c r="A128" s="19" t="s">
        <v>266</v>
      </c>
      <c r="B128" s="19" t="s">
        <v>267</v>
      </c>
      <c r="D128">
        <f>28*0.1</f>
        <v>2.8000000000000003</v>
      </c>
    </row>
    <row r="129" spans="1:4" x14ac:dyDescent="0.25">
      <c r="A129" s="19" t="s">
        <v>268</v>
      </c>
      <c r="B129" s="19" t="s">
        <v>269</v>
      </c>
      <c r="D129">
        <f>2*0.1</f>
        <v>0.2</v>
      </c>
    </row>
    <row r="130" spans="1:4" x14ac:dyDescent="0.25">
      <c r="A130" s="19" t="s">
        <v>270</v>
      </c>
      <c r="B130" s="19" t="s">
        <v>271</v>
      </c>
      <c r="D130">
        <v>0.1</v>
      </c>
    </row>
    <row r="131" spans="1:4" x14ac:dyDescent="0.25">
      <c r="A131" s="19" t="s">
        <v>272</v>
      </c>
      <c r="B131" s="19" t="s">
        <v>273</v>
      </c>
      <c r="D131">
        <v>0.1</v>
      </c>
    </row>
    <row r="132" spans="1:4" x14ac:dyDescent="0.25">
      <c r="A132" s="19" t="s">
        <v>274</v>
      </c>
      <c r="B132" s="19" t="s">
        <v>275</v>
      </c>
      <c r="D132">
        <v>0.1</v>
      </c>
    </row>
    <row r="133" spans="1:4" x14ac:dyDescent="0.25">
      <c r="A133" s="19" t="s">
        <v>276</v>
      </c>
      <c r="B133" s="19" t="s">
        <v>277</v>
      </c>
      <c r="D133">
        <f>6*0.1</f>
        <v>0.60000000000000009</v>
      </c>
    </row>
    <row r="134" spans="1:4" x14ac:dyDescent="0.25">
      <c r="A134" s="19" t="s">
        <v>278</v>
      </c>
      <c r="B134" s="19" t="s">
        <v>279</v>
      </c>
      <c r="D134">
        <f>6*0.1</f>
        <v>0.60000000000000009</v>
      </c>
    </row>
    <row r="135" spans="1:4" x14ac:dyDescent="0.25">
      <c r="A135" s="19" t="s">
        <v>280</v>
      </c>
      <c r="B135" s="19" t="s">
        <v>281</v>
      </c>
      <c r="D135">
        <f>24*0.1</f>
        <v>2.4000000000000004</v>
      </c>
    </row>
    <row r="136" spans="1:4" x14ac:dyDescent="0.25">
      <c r="A136" s="19" t="s">
        <v>282</v>
      </c>
      <c r="B136" s="19" t="s">
        <v>283</v>
      </c>
      <c r="D136">
        <f>24*0.1</f>
        <v>2.4000000000000004</v>
      </c>
    </row>
    <row r="137" spans="1:4" x14ac:dyDescent="0.25">
      <c r="A137" s="19" t="s">
        <v>284</v>
      </c>
      <c r="B137" s="19" t="s">
        <v>285</v>
      </c>
      <c r="D137">
        <f>18*0.1</f>
        <v>1.8</v>
      </c>
    </row>
    <row r="138" spans="1:4" x14ac:dyDescent="0.25">
      <c r="A138" s="19" t="s">
        <v>286</v>
      </c>
      <c r="B138" s="19" t="s">
        <v>287</v>
      </c>
      <c r="D138">
        <f>2*0.1</f>
        <v>0.2</v>
      </c>
    </row>
    <row r="139" spans="1:4" x14ac:dyDescent="0.25">
      <c r="A139" s="19" t="s">
        <v>288</v>
      </c>
      <c r="B139" s="19" t="s">
        <v>289</v>
      </c>
      <c r="D139">
        <f>2*0.1</f>
        <v>0.2</v>
      </c>
    </row>
    <row r="140" spans="1:4" x14ac:dyDescent="0.25">
      <c r="A140" s="19" t="s">
        <v>290</v>
      </c>
      <c r="B140" s="19" t="s">
        <v>291</v>
      </c>
      <c r="D140">
        <v>0.1</v>
      </c>
    </row>
    <row r="141" spans="1:4" x14ac:dyDescent="0.25">
      <c r="A141" s="19" t="s">
        <v>292</v>
      </c>
      <c r="B141" s="19" t="s">
        <v>293</v>
      </c>
      <c r="D141">
        <v>0.1</v>
      </c>
    </row>
    <row r="142" spans="1:4" x14ac:dyDescent="0.25">
      <c r="A142" s="19" t="s">
        <v>294</v>
      </c>
      <c r="B142" s="19" t="s">
        <v>295</v>
      </c>
      <c r="D142">
        <v>0.1</v>
      </c>
    </row>
    <row r="143" spans="1:4" x14ac:dyDescent="0.25">
      <c r="A143" s="19" t="s">
        <v>296</v>
      </c>
      <c r="B143" s="19" t="s">
        <v>297</v>
      </c>
      <c r="D143">
        <v>0.1</v>
      </c>
    </row>
    <row r="144" spans="1:4" x14ac:dyDescent="0.25">
      <c r="A144" s="19" t="s">
        <v>298</v>
      </c>
      <c r="B144" s="19" t="s">
        <v>299</v>
      </c>
      <c r="D144">
        <f>8*0.1</f>
        <v>0.8</v>
      </c>
    </row>
    <row r="145" spans="1:4" x14ac:dyDescent="0.25">
      <c r="A145" s="19" t="s">
        <v>300</v>
      </c>
      <c r="B145" s="19" t="s">
        <v>301</v>
      </c>
      <c r="D145">
        <v>0.1</v>
      </c>
    </row>
    <row r="146" spans="1:4" x14ac:dyDescent="0.25">
      <c r="A146" s="19" t="s">
        <v>302</v>
      </c>
      <c r="B146" s="19" t="s">
        <v>303</v>
      </c>
      <c r="D146">
        <f>24*0.1</f>
        <v>2.4000000000000004</v>
      </c>
    </row>
    <row r="147" spans="1:4" x14ac:dyDescent="0.25">
      <c r="A147" s="19" t="s">
        <v>304</v>
      </c>
      <c r="B147" s="19" t="s">
        <v>305</v>
      </c>
      <c r="D147">
        <f>24*0.1</f>
        <v>2.4000000000000004</v>
      </c>
    </row>
    <row r="148" spans="1:4" x14ac:dyDescent="0.25">
      <c r="A148" s="19" t="s">
        <v>306</v>
      </c>
      <c r="B148" s="19" t="s">
        <v>307</v>
      </c>
      <c r="D148">
        <f>4*0.1</f>
        <v>0.4</v>
      </c>
    </row>
    <row r="149" spans="1:4" x14ac:dyDescent="0.25">
      <c r="A149" s="19" t="s">
        <v>308</v>
      </c>
      <c r="B149" s="19" t="s">
        <v>309</v>
      </c>
      <c r="D149">
        <f>4*0.1</f>
        <v>0.4</v>
      </c>
    </row>
    <row r="150" spans="1:4" x14ac:dyDescent="0.25">
      <c r="A150" s="19" t="s">
        <v>310</v>
      </c>
      <c r="B150" s="19" t="s">
        <v>311</v>
      </c>
      <c r="D150">
        <f>20*0.1</f>
        <v>2</v>
      </c>
    </row>
    <row r="151" spans="1:4" x14ac:dyDescent="0.25">
      <c r="A151" s="19" t="s">
        <v>312</v>
      </c>
      <c r="B151" s="19" t="s">
        <v>313</v>
      </c>
      <c r="D151">
        <v>0.1</v>
      </c>
    </row>
    <row r="152" spans="1:4" x14ac:dyDescent="0.25">
      <c r="A152" s="19" t="s">
        <v>314</v>
      </c>
      <c r="B152" s="19" t="s">
        <v>315</v>
      </c>
      <c r="D152">
        <v>0.1</v>
      </c>
    </row>
    <row r="153" spans="1:4" x14ac:dyDescent="0.25">
      <c r="A153" s="19" t="s">
        <v>316</v>
      </c>
      <c r="B153" s="19" t="s">
        <v>317</v>
      </c>
      <c r="D153">
        <v>0</v>
      </c>
    </row>
    <row r="154" spans="1:4" x14ac:dyDescent="0.25">
      <c r="A154" s="19" t="s">
        <v>318</v>
      </c>
      <c r="B154" s="19" t="s">
        <v>319</v>
      </c>
      <c r="D154">
        <v>0</v>
      </c>
    </row>
    <row r="155" spans="1:4" x14ac:dyDescent="0.25">
      <c r="A155" s="19" t="s">
        <v>320</v>
      </c>
      <c r="B155" s="19" t="s">
        <v>321</v>
      </c>
      <c r="D155">
        <f>3*0.1</f>
        <v>0.30000000000000004</v>
      </c>
    </row>
    <row r="156" spans="1:4" x14ac:dyDescent="0.25">
      <c r="A156" s="19" t="s">
        <v>322</v>
      </c>
      <c r="B156" s="19" t="s">
        <v>323</v>
      </c>
      <c r="D156">
        <f>2*0.1</f>
        <v>0.2</v>
      </c>
    </row>
    <row r="157" spans="1:4" x14ac:dyDescent="0.25">
      <c r="A157" s="19" t="s">
        <v>324</v>
      </c>
      <c r="B157" s="19" t="s">
        <v>325</v>
      </c>
      <c r="D157">
        <v>0.1</v>
      </c>
    </row>
    <row r="158" spans="1:4" x14ac:dyDescent="0.25">
      <c r="A158" s="19" t="s">
        <v>326</v>
      </c>
      <c r="B158" s="19" t="s">
        <v>327</v>
      </c>
      <c r="D158">
        <f>18*0.1</f>
        <v>1.8</v>
      </c>
    </row>
    <row r="159" spans="1:4" x14ac:dyDescent="0.25">
      <c r="A159" s="19" t="s">
        <v>328</v>
      </c>
      <c r="B159" s="19" t="s">
        <v>329</v>
      </c>
      <c r="D159">
        <f>20*0.1</f>
        <v>2</v>
      </c>
    </row>
    <row r="160" spans="1:4" x14ac:dyDescent="0.25">
      <c r="A160" s="19" t="s">
        <v>330</v>
      </c>
      <c r="B160" s="19" t="s">
        <v>331</v>
      </c>
      <c r="D160">
        <f>4*0.1</f>
        <v>0.4</v>
      </c>
    </row>
    <row r="161" spans="1:4" x14ac:dyDescent="0.25">
      <c r="A161" s="19" t="s">
        <v>332</v>
      </c>
      <c r="B161" s="19" t="s">
        <v>333</v>
      </c>
      <c r="D161">
        <f>24*0.1</f>
        <v>2.4000000000000004</v>
      </c>
    </row>
    <row r="162" spans="1:4" x14ac:dyDescent="0.25">
      <c r="A162" s="19" t="s">
        <v>334</v>
      </c>
      <c r="B162" s="19" t="s">
        <v>335</v>
      </c>
      <c r="D162">
        <v>0.1</v>
      </c>
    </row>
    <row r="163" spans="1:4" x14ac:dyDescent="0.25">
      <c r="A163" s="19" t="s">
        <v>336</v>
      </c>
      <c r="B163" s="19" t="s">
        <v>337</v>
      </c>
      <c r="D163">
        <v>0.1</v>
      </c>
    </row>
    <row r="164" spans="1:4" x14ac:dyDescent="0.25">
      <c r="A164" s="19" t="s">
        <v>338</v>
      </c>
      <c r="B164" s="19" t="s">
        <v>339</v>
      </c>
      <c r="D164">
        <f>5*0.1</f>
        <v>0.5</v>
      </c>
    </row>
    <row r="165" spans="1:4" x14ac:dyDescent="0.25">
      <c r="A165" s="19" t="s">
        <v>340</v>
      </c>
      <c r="B165" s="19" t="s">
        <v>341</v>
      </c>
      <c r="D165">
        <f>6*0.1</f>
        <v>0.60000000000000009</v>
      </c>
    </row>
    <row r="166" spans="1:4" x14ac:dyDescent="0.25">
      <c r="A166" s="19" t="s">
        <v>342</v>
      </c>
      <c r="B166" s="19" t="s">
        <v>343</v>
      </c>
      <c r="D166">
        <v>0.1</v>
      </c>
    </row>
    <row r="167" spans="1:4" x14ac:dyDescent="0.25">
      <c r="A167" s="19" t="s">
        <v>344</v>
      </c>
      <c r="B167" s="19" t="s">
        <v>345</v>
      </c>
      <c r="D167" t="s">
        <v>346</v>
      </c>
    </row>
    <row r="168" spans="1:4" x14ac:dyDescent="0.25">
      <c r="A168" s="19" t="s">
        <v>347</v>
      </c>
      <c r="B168" s="19" t="s">
        <v>348</v>
      </c>
      <c r="D168">
        <f>18*0.1</f>
        <v>1.8</v>
      </c>
    </row>
    <row r="169" spans="1:4" x14ac:dyDescent="0.25">
      <c r="A169" s="19" t="s">
        <v>349</v>
      </c>
      <c r="B169" s="19" t="s">
        <v>350</v>
      </c>
      <c r="D169">
        <f>12*0.1</f>
        <v>1.2000000000000002</v>
      </c>
    </row>
    <row r="170" spans="1:4" x14ac:dyDescent="0.25">
      <c r="A170" s="19" t="s">
        <v>351</v>
      </c>
      <c r="B170" s="19" t="s">
        <v>352</v>
      </c>
      <c r="D170">
        <v>0</v>
      </c>
    </row>
    <row r="171" spans="1:4" x14ac:dyDescent="0.25">
      <c r="A171" s="19" t="s">
        <v>353</v>
      </c>
      <c r="B171" s="19" t="s">
        <v>354</v>
      </c>
      <c r="D171" t="s">
        <v>355</v>
      </c>
    </row>
    <row r="172" spans="1:4" x14ac:dyDescent="0.25">
      <c r="A172" s="19" t="s">
        <v>356</v>
      </c>
      <c r="B172" s="19" t="s">
        <v>357</v>
      </c>
      <c r="D172">
        <f>12*0.1</f>
        <v>1.2000000000000002</v>
      </c>
    </row>
    <row r="173" spans="1:4" x14ac:dyDescent="0.25">
      <c r="A173" s="19" t="s">
        <v>358</v>
      </c>
      <c r="B173" s="19" t="s">
        <v>359</v>
      </c>
      <c r="D173" t="s">
        <v>355</v>
      </c>
    </row>
    <row r="174" spans="1:4" x14ac:dyDescent="0.25">
      <c r="A174" s="19" t="s">
        <v>360</v>
      </c>
      <c r="B174" s="19" t="s">
        <v>361</v>
      </c>
      <c r="D174">
        <f>4*0.1</f>
        <v>0.4</v>
      </c>
    </row>
    <row r="175" spans="1:4" x14ac:dyDescent="0.25">
      <c r="A175" s="19" t="s">
        <v>362</v>
      </c>
      <c r="B175" s="19" t="s">
        <v>363</v>
      </c>
      <c r="D175" t="s">
        <v>355</v>
      </c>
    </row>
    <row r="176" spans="1:4" x14ac:dyDescent="0.25">
      <c r="A176" s="19" t="s">
        <v>364</v>
      </c>
      <c r="B176" s="19" t="s">
        <v>365</v>
      </c>
      <c r="D176">
        <f>20*0.1</f>
        <v>2</v>
      </c>
    </row>
    <row r="177" spans="1:4" x14ac:dyDescent="0.25">
      <c r="A177" s="19" t="s">
        <v>366</v>
      </c>
      <c r="B177" s="19" t="s">
        <v>367</v>
      </c>
      <c r="D177">
        <v>0</v>
      </c>
    </row>
    <row r="178" spans="1:4" x14ac:dyDescent="0.25">
      <c r="A178" s="19" t="s">
        <v>368</v>
      </c>
      <c r="B178" s="19" t="s">
        <v>369</v>
      </c>
      <c r="D178">
        <v>0.1</v>
      </c>
    </row>
    <row r="179" spans="1:4" x14ac:dyDescent="0.25">
      <c r="A179" s="19" t="s">
        <v>370</v>
      </c>
      <c r="B179" s="19" t="s">
        <v>371</v>
      </c>
      <c r="D179">
        <f>4*0.1</f>
        <v>0.4</v>
      </c>
    </row>
    <row r="180" spans="1:4" x14ac:dyDescent="0.25">
      <c r="A180" s="19" t="s">
        <v>372</v>
      </c>
      <c r="B180" s="19" t="s">
        <v>373</v>
      </c>
      <c r="D180" t="s">
        <v>355</v>
      </c>
    </row>
    <row r="181" spans="1:4" x14ac:dyDescent="0.25">
      <c r="A181" s="19" t="s">
        <v>374</v>
      </c>
      <c r="B181" s="19" t="s">
        <v>375</v>
      </c>
      <c r="D181" t="s">
        <v>355</v>
      </c>
    </row>
    <row r="182" spans="1:4" x14ac:dyDescent="0.25">
      <c r="A182" s="19" t="s">
        <v>376</v>
      </c>
      <c r="B182" s="19" t="s">
        <v>377</v>
      </c>
      <c r="D182">
        <f>8*0.1</f>
        <v>0.8</v>
      </c>
    </row>
    <row r="183" spans="1:4" x14ac:dyDescent="0.25">
      <c r="A183" s="19" t="s">
        <v>378</v>
      </c>
      <c r="B183" s="19" t="s">
        <v>379</v>
      </c>
      <c r="D183">
        <f>22*0.1</f>
        <v>2.2000000000000002</v>
      </c>
    </row>
    <row r="184" spans="1:4" x14ac:dyDescent="0.25">
      <c r="A184" s="19" t="s">
        <v>380</v>
      </c>
      <c r="B184" s="19" t="s">
        <v>381</v>
      </c>
      <c r="D184">
        <v>0.1</v>
      </c>
    </row>
    <row r="185" spans="1:4" x14ac:dyDescent="0.25">
      <c r="A185" s="19" t="s">
        <v>382</v>
      </c>
      <c r="B185" s="19" t="s">
        <v>383</v>
      </c>
      <c r="D185">
        <v>0.1</v>
      </c>
    </row>
    <row r="186" spans="1:4" x14ac:dyDescent="0.25">
      <c r="A186" s="19" t="s">
        <v>384</v>
      </c>
      <c r="B186" s="19" t="s">
        <v>385</v>
      </c>
      <c r="D186" t="s">
        <v>355</v>
      </c>
    </row>
    <row r="187" spans="1:4" x14ac:dyDescent="0.25">
      <c r="A187" s="19" t="s">
        <v>386</v>
      </c>
      <c r="B187" s="19" t="s">
        <v>387</v>
      </c>
    </row>
    <row r="188" spans="1:4" x14ac:dyDescent="0.25">
      <c r="A188" s="19" t="s">
        <v>388</v>
      </c>
      <c r="B188" s="19" t="s">
        <v>389</v>
      </c>
      <c r="D188">
        <v>40</v>
      </c>
    </row>
    <row r="189" spans="1:4" x14ac:dyDescent="0.25">
      <c r="A189" s="19" t="s">
        <v>390</v>
      </c>
      <c r="B189" s="19" t="s">
        <v>391</v>
      </c>
      <c r="D189">
        <v>0.1</v>
      </c>
    </row>
    <row r="190" spans="1:4" x14ac:dyDescent="0.25">
      <c r="A190" s="19" t="s">
        <v>392</v>
      </c>
      <c r="B190" s="19" t="s">
        <v>393</v>
      </c>
      <c r="D190">
        <v>0.1</v>
      </c>
    </row>
    <row r="191" spans="1:4" x14ac:dyDescent="0.25">
      <c r="A191" s="19" t="s">
        <v>394</v>
      </c>
      <c r="B191" s="19" t="s">
        <v>395</v>
      </c>
      <c r="D191">
        <v>0.1</v>
      </c>
    </row>
    <row r="192" spans="1:4" x14ac:dyDescent="0.25">
      <c r="A192" s="19" t="s">
        <v>396</v>
      </c>
      <c r="B192" s="19" t="s">
        <v>397</v>
      </c>
      <c r="D192">
        <v>0.1</v>
      </c>
    </row>
    <row r="193" spans="1:4" x14ac:dyDescent="0.25">
      <c r="A193" s="19" t="s">
        <v>398</v>
      </c>
      <c r="B193" s="19" t="s">
        <v>399</v>
      </c>
      <c r="D193">
        <v>0.1</v>
      </c>
    </row>
    <row r="194" spans="1:4" x14ac:dyDescent="0.25">
      <c r="A194" s="19" t="s">
        <v>400</v>
      </c>
      <c r="B194" s="19" t="s">
        <v>401</v>
      </c>
      <c r="D194">
        <v>0</v>
      </c>
    </row>
    <row r="195" spans="1:4" x14ac:dyDescent="0.25">
      <c r="A195" s="19" t="s">
        <v>402</v>
      </c>
      <c r="B195" s="19" t="s">
        <v>403</v>
      </c>
      <c r="D195">
        <v>0</v>
      </c>
    </row>
    <row r="196" spans="1:4" x14ac:dyDescent="0.25">
      <c r="A196" s="19" t="s">
        <v>404</v>
      </c>
      <c r="B196" s="19" t="s">
        <v>405</v>
      </c>
      <c r="D196">
        <v>0</v>
      </c>
    </row>
    <row r="197" spans="1:4" x14ac:dyDescent="0.25">
      <c r="A197" s="19" t="s">
        <v>406</v>
      </c>
      <c r="B197" s="19" t="s">
        <v>407</v>
      </c>
      <c r="D197">
        <v>0</v>
      </c>
    </row>
    <row r="198" spans="1:4" x14ac:dyDescent="0.25">
      <c r="A198" s="19" t="s">
        <v>408</v>
      </c>
      <c r="B198" s="19" t="s">
        <v>409</v>
      </c>
      <c r="D198" t="s">
        <v>355</v>
      </c>
    </row>
    <row r="199" spans="1:4" x14ac:dyDescent="0.25">
      <c r="A199" s="19" t="s">
        <v>410</v>
      </c>
      <c r="B199" s="19" t="s">
        <v>411</v>
      </c>
      <c r="D199">
        <v>0</v>
      </c>
    </row>
    <row r="200" spans="1:4" x14ac:dyDescent="0.25">
      <c r="A200" s="19" t="s">
        <v>412</v>
      </c>
      <c r="B200" s="19" t="s">
        <v>413</v>
      </c>
      <c r="D200">
        <v>0</v>
      </c>
    </row>
    <row r="201" spans="1:4" x14ac:dyDescent="0.2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125"/>
  <sheetViews>
    <sheetView showGridLines="0" tabSelected="1" zoomScaleNormal="100" zoomScaleSheetLayoutView="100" workbookViewId="0">
      <selection sqref="A1:I1"/>
    </sheetView>
  </sheetViews>
  <sheetFormatPr defaultColWidth="2.28515625" defaultRowHeight="15" customHeight="1" x14ac:dyDescent="0.25"/>
  <cols>
    <col min="1" max="1" width="20.5703125" style="37" customWidth="1"/>
    <col min="2" max="2" width="20.5703125" style="26" customWidth="1"/>
    <col min="3" max="3" width="65.85546875" style="26" bestFit="1" customWidth="1"/>
    <col min="4" max="4" width="12.140625" style="56" customWidth="1"/>
    <col min="5" max="5" width="9.5703125" style="27" customWidth="1"/>
    <col min="6" max="6" width="23.5703125" customWidth="1"/>
    <col min="7" max="7" width="16.42578125" customWidth="1"/>
    <col min="8" max="8" width="12" style="30" bestFit="1" customWidth="1"/>
    <col min="9" max="9" width="30.7109375" style="30" bestFit="1" customWidth="1"/>
    <col min="10" max="16381" width="8.7109375" hidden="1" customWidth="1"/>
    <col min="16382" max="16383" width="2.28515625" hidden="1" customWidth="1"/>
    <col min="16384" max="16384" width="4.85546875" hidden="1" customWidth="1"/>
  </cols>
  <sheetData>
    <row r="1" spans="1:15" ht="21" x14ac:dyDescent="0.25">
      <c r="A1" s="97" t="s">
        <v>416</v>
      </c>
      <c r="B1" s="97"/>
      <c r="C1" s="97"/>
      <c r="D1" s="97"/>
      <c r="E1" s="97"/>
      <c r="F1" s="97"/>
      <c r="G1" s="97"/>
      <c r="H1" s="97"/>
      <c r="I1" s="97"/>
    </row>
    <row r="2" spans="1:15" ht="19.5" x14ac:dyDescent="0.25">
      <c r="A2" s="98" t="s">
        <v>417</v>
      </c>
      <c r="B2" s="98"/>
      <c r="C2" s="98"/>
      <c r="D2" s="98"/>
      <c r="E2" s="98"/>
      <c r="F2" s="98"/>
      <c r="G2" s="98"/>
      <c r="H2" s="98"/>
      <c r="I2" s="98"/>
    </row>
    <row r="3" spans="1:15" ht="18.75" x14ac:dyDescent="0.3">
      <c r="A3" s="99" t="s">
        <v>418</v>
      </c>
      <c r="B3" s="99"/>
      <c r="C3" s="99"/>
      <c r="D3" s="99"/>
      <c r="E3" s="99"/>
      <c r="F3" s="99"/>
      <c r="G3" s="99"/>
      <c r="H3" s="99"/>
      <c r="I3" s="99"/>
    </row>
    <row r="4" spans="1:15" ht="15.75" x14ac:dyDescent="0.25">
      <c r="A4" s="96" t="s">
        <v>419</v>
      </c>
      <c r="B4" s="96"/>
      <c r="C4" s="96"/>
      <c r="D4" s="96"/>
      <c r="E4" s="96"/>
      <c r="F4" s="96"/>
      <c r="G4" s="96"/>
      <c r="H4" s="96"/>
      <c r="I4" s="96"/>
    </row>
    <row r="5" spans="1:15" ht="15.75" x14ac:dyDescent="0.25">
      <c r="A5" s="96" t="s">
        <v>420</v>
      </c>
      <c r="B5" s="96"/>
      <c r="C5" s="96"/>
      <c r="D5" s="96"/>
      <c r="E5" s="96"/>
      <c r="F5" s="96"/>
      <c r="G5" s="96"/>
      <c r="H5" s="96"/>
      <c r="I5" s="96"/>
    </row>
    <row r="6" spans="1:15" ht="15.75" x14ac:dyDescent="0.25">
      <c r="A6" s="96" t="s">
        <v>421</v>
      </c>
      <c r="B6" s="96"/>
      <c r="C6" s="96"/>
      <c r="D6" s="96"/>
      <c r="E6" s="96"/>
      <c r="F6" s="96"/>
      <c r="G6" s="96"/>
      <c r="H6" s="96"/>
      <c r="I6" s="96"/>
    </row>
    <row r="7" spans="1:15" s="38" customFormat="1" ht="15.75" x14ac:dyDescent="0.25">
      <c r="A7" s="54"/>
      <c r="B7" s="54"/>
      <c r="C7" s="54"/>
      <c r="D7" s="61"/>
      <c r="E7" s="54"/>
      <c r="F7" s="55"/>
      <c r="G7" s="54"/>
      <c r="H7" s="54"/>
      <c r="I7" s="54"/>
    </row>
    <row r="8" spans="1:15" ht="8.1" customHeight="1" x14ac:dyDescent="0.25">
      <c r="A8" s="20"/>
      <c r="B8" s="21"/>
      <c r="C8" s="21"/>
      <c r="D8" s="24"/>
      <c r="E8" s="22"/>
      <c r="F8" s="22"/>
      <c r="G8" s="22"/>
      <c r="H8" s="23"/>
      <c r="I8" s="23"/>
    </row>
    <row r="9" spans="1:15" ht="18.75" x14ac:dyDescent="0.3">
      <c r="A9" s="25" t="s">
        <v>422</v>
      </c>
      <c r="F9" s="28"/>
      <c r="G9" s="28"/>
      <c r="H9" s="29"/>
      <c r="I9" s="29"/>
    </row>
    <row r="10" spans="1:15" x14ac:dyDescent="0.25">
      <c r="A10" s="37" t="s">
        <v>423</v>
      </c>
      <c r="D10" s="57"/>
      <c r="E10" s="28"/>
      <c r="F10" s="31"/>
      <c r="G10" s="31"/>
    </row>
    <row r="11" spans="1:15" s="38" customFormat="1" ht="31.5" x14ac:dyDescent="0.25">
      <c r="A11" s="51" t="s">
        <v>424</v>
      </c>
      <c r="B11" s="52" t="s">
        <v>425</v>
      </c>
      <c r="C11" s="53" t="s">
        <v>426</v>
      </c>
      <c r="D11" s="51" t="s">
        <v>427</v>
      </c>
      <c r="E11" s="51" t="s">
        <v>428</v>
      </c>
      <c r="F11" s="53" t="s">
        <v>429</v>
      </c>
      <c r="G11" s="53" t="s">
        <v>430</v>
      </c>
      <c r="H11" s="53" t="s">
        <v>431</v>
      </c>
      <c r="I11" s="52" t="s">
        <v>432</v>
      </c>
    </row>
    <row r="12" spans="1:15" ht="12" customHeight="1" x14ac:dyDescent="0.25">
      <c r="A12" s="32"/>
      <c r="B12" s="33"/>
      <c r="C12" s="33"/>
      <c r="D12" s="36"/>
      <c r="E12" s="34"/>
      <c r="F12" s="34"/>
      <c r="G12" s="34"/>
      <c r="H12" s="35"/>
      <c r="I12" s="35"/>
    </row>
    <row r="13" spans="1:15" s="69" customFormat="1" ht="13.7" customHeight="1" x14ac:dyDescent="0.25">
      <c r="B13" s="81"/>
      <c r="C13" s="85" t="s">
        <v>566</v>
      </c>
      <c r="D13" s="82"/>
      <c r="E13" s="81"/>
      <c r="F13" s="82"/>
      <c r="G13" s="81"/>
      <c r="H13" s="82"/>
      <c r="I13" s="81"/>
      <c r="J13" s="81"/>
      <c r="K13" s="81"/>
      <c r="L13" s="83"/>
      <c r="M13" s="83"/>
      <c r="N13" s="83"/>
      <c r="O13" s="81"/>
    </row>
    <row r="14" spans="1:15" s="75" customFormat="1" ht="13.7" customHeight="1" x14ac:dyDescent="0.25">
      <c r="A14" s="77" t="s">
        <v>567</v>
      </c>
      <c r="B14" s="19"/>
      <c r="C14" s="65"/>
      <c r="D14" s="79"/>
      <c r="E14" s="19"/>
      <c r="F14" s="79"/>
      <c r="G14" s="19"/>
      <c r="H14" s="79"/>
      <c r="I14" s="19"/>
      <c r="J14" s="19"/>
      <c r="K14" s="19"/>
      <c r="L14"/>
      <c r="M14"/>
      <c r="N14"/>
      <c r="O14" s="19"/>
    </row>
    <row r="15" spans="1:15" s="75" customFormat="1" ht="13.7" customHeight="1" x14ac:dyDescent="0.25">
      <c r="A15" s="74">
        <v>71381</v>
      </c>
      <c r="B15" s="19" t="s">
        <v>569</v>
      </c>
      <c r="C15" s="65" t="s">
        <v>570</v>
      </c>
      <c r="D15" s="78">
        <v>5</v>
      </c>
      <c r="E15" s="71">
        <v>1</v>
      </c>
      <c r="F15" s="72">
        <v>180.97</v>
      </c>
      <c r="G15" s="72">
        <v>40</v>
      </c>
      <c r="H15" s="72">
        <v>209.82</v>
      </c>
      <c r="I15" s="19" t="s">
        <v>555</v>
      </c>
      <c r="J15" s="19" t="s">
        <v>552</v>
      </c>
      <c r="K15" s="19" t="s">
        <v>552</v>
      </c>
      <c r="L15">
        <v>159.4101</v>
      </c>
      <c r="M15">
        <v>160</v>
      </c>
      <c r="N15">
        <v>-0.58989999999999998</v>
      </c>
      <c r="O15" s="19" t="s">
        <v>559</v>
      </c>
    </row>
    <row r="16" spans="1:15" s="76" customFormat="1" ht="13.7" customHeight="1" x14ac:dyDescent="0.25">
      <c r="A16" s="74">
        <v>71385</v>
      </c>
      <c r="B16" s="19" t="s">
        <v>571</v>
      </c>
      <c r="C16" s="65" t="s">
        <v>572</v>
      </c>
      <c r="D16" s="78">
        <v>5</v>
      </c>
      <c r="E16" s="71">
        <v>24</v>
      </c>
      <c r="F16" s="72">
        <v>3.81</v>
      </c>
      <c r="G16" s="72">
        <v>0.1</v>
      </c>
      <c r="H16" s="72">
        <v>4.42</v>
      </c>
      <c r="I16" s="19" t="s">
        <v>555</v>
      </c>
      <c r="J16" s="19" t="s">
        <v>552</v>
      </c>
      <c r="K16" s="19" t="s">
        <v>552</v>
      </c>
      <c r="L16">
        <v>3.3492999999999999</v>
      </c>
      <c r="M16">
        <v>3.3639000000000001</v>
      </c>
      <c r="N16">
        <v>-1.46E-2</v>
      </c>
      <c r="O16" s="19" t="s">
        <v>556</v>
      </c>
    </row>
    <row r="17" spans="1:15" s="69" customFormat="1" ht="13.7" customHeight="1" x14ac:dyDescent="0.25">
      <c r="B17" s="81"/>
      <c r="C17" s="85" t="s">
        <v>624</v>
      </c>
      <c r="D17" s="86"/>
      <c r="E17" s="84"/>
      <c r="F17" s="87"/>
      <c r="G17" s="87"/>
      <c r="H17" s="87"/>
      <c r="I17" s="81"/>
      <c r="J17" s="81"/>
      <c r="K17" s="81"/>
      <c r="L17" s="83"/>
      <c r="M17" s="83"/>
      <c r="N17" s="83"/>
      <c r="O17" s="81"/>
    </row>
    <row r="18" spans="1:15" s="75" customFormat="1" ht="13.7" customHeight="1" x14ac:dyDescent="0.25">
      <c r="A18" s="77" t="s">
        <v>573</v>
      </c>
      <c r="B18" s="19"/>
      <c r="C18" s="65"/>
      <c r="D18" s="78"/>
      <c r="E18" s="65"/>
      <c r="F18" s="72"/>
      <c r="G18" s="72"/>
      <c r="H18" s="72"/>
      <c r="I18" s="19"/>
      <c r="J18" s="19"/>
      <c r="K18" s="19"/>
      <c r="L18"/>
      <c r="M18"/>
      <c r="N18"/>
      <c r="O18" s="19"/>
    </row>
    <row r="19" spans="1:15" s="75" customFormat="1" ht="13.7" customHeight="1" x14ac:dyDescent="0.25">
      <c r="A19" s="74">
        <v>71781</v>
      </c>
      <c r="B19" s="19" t="s">
        <v>574</v>
      </c>
      <c r="C19" s="65" t="s">
        <v>575</v>
      </c>
      <c r="D19" s="78">
        <v>5</v>
      </c>
      <c r="E19" s="71">
        <v>24</v>
      </c>
      <c r="F19" s="72">
        <v>4.1399999999999997</v>
      </c>
      <c r="G19" s="72">
        <v>0.1</v>
      </c>
      <c r="H19" s="72">
        <v>4.8</v>
      </c>
      <c r="I19" s="19" t="s">
        <v>555</v>
      </c>
      <c r="J19" s="19" t="s">
        <v>558</v>
      </c>
      <c r="K19" s="19" t="s">
        <v>558</v>
      </c>
      <c r="L19">
        <v>3.6427999999999998</v>
      </c>
      <c r="M19">
        <v>3.6427999999999998</v>
      </c>
      <c r="N19">
        <v>0</v>
      </c>
      <c r="O19" s="19" t="s">
        <v>556</v>
      </c>
    </row>
    <row r="20" spans="1:15" s="69" customFormat="1" ht="13.7" customHeight="1" x14ac:dyDescent="0.25">
      <c r="A20" s="76"/>
      <c r="B20" s="81"/>
      <c r="C20" s="85" t="s">
        <v>568</v>
      </c>
      <c r="D20" s="86"/>
      <c r="E20" s="84"/>
      <c r="F20" s="87"/>
      <c r="G20" s="87"/>
      <c r="H20" s="87"/>
      <c r="I20" s="81"/>
      <c r="J20" s="81"/>
      <c r="K20" s="81"/>
      <c r="L20" s="83"/>
      <c r="M20" s="83"/>
      <c r="N20" s="83"/>
      <c r="O20" s="81"/>
    </row>
    <row r="21" spans="1:15" s="75" customFormat="1" ht="13.7" customHeight="1" x14ac:dyDescent="0.25">
      <c r="A21" s="77" t="s">
        <v>576</v>
      </c>
      <c r="B21" s="19"/>
      <c r="C21" s="65"/>
      <c r="D21" s="78"/>
      <c r="E21" s="65"/>
      <c r="F21" s="72"/>
      <c r="G21" s="72"/>
      <c r="H21" s="72"/>
      <c r="I21" s="19"/>
      <c r="J21" s="19"/>
      <c r="K21" s="19"/>
      <c r="L21"/>
      <c r="M21"/>
      <c r="N21"/>
      <c r="O21" s="19"/>
    </row>
    <row r="22" spans="1:15" s="75" customFormat="1" ht="13.7" customHeight="1" x14ac:dyDescent="0.25">
      <c r="A22" s="74">
        <v>70707</v>
      </c>
      <c r="B22" s="19" t="s">
        <v>577</v>
      </c>
      <c r="C22" s="65" t="s">
        <v>578</v>
      </c>
      <c r="D22" s="78">
        <v>4.5</v>
      </c>
      <c r="E22" s="71">
        <v>1</v>
      </c>
      <c r="F22" s="72">
        <v>147.47999999999999</v>
      </c>
      <c r="G22" s="72">
        <v>40</v>
      </c>
      <c r="H22" s="72">
        <v>170.99</v>
      </c>
      <c r="I22" s="19" t="s">
        <v>555</v>
      </c>
      <c r="J22" s="19" t="s">
        <v>552</v>
      </c>
      <c r="K22" s="19" t="s">
        <v>552</v>
      </c>
      <c r="L22">
        <v>86.733199999999997</v>
      </c>
      <c r="M22">
        <v>87.280299999999997</v>
      </c>
      <c r="N22">
        <v>-0.54710000000000003</v>
      </c>
      <c r="O22" s="19" t="s">
        <v>559</v>
      </c>
    </row>
    <row r="23" spans="1:15" s="75" customFormat="1" ht="13.7" customHeight="1" x14ac:dyDescent="0.25">
      <c r="A23" s="74">
        <v>71088</v>
      </c>
      <c r="B23" s="19" t="s">
        <v>579</v>
      </c>
      <c r="C23" s="65" t="s">
        <v>580</v>
      </c>
      <c r="D23" s="78">
        <v>4.5</v>
      </c>
      <c r="E23" s="71">
        <v>24</v>
      </c>
      <c r="F23" s="72">
        <v>3.27</v>
      </c>
      <c r="G23" s="72">
        <v>0.1</v>
      </c>
      <c r="H23" s="72">
        <v>3.79</v>
      </c>
      <c r="I23" s="19" t="s">
        <v>555</v>
      </c>
      <c r="J23" s="19" t="s">
        <v>552</v>
      </c>
      <c r="K23" s="19" t="s">
        <v>552</v>
      </c>
      <c r="L23">
        <v>1.9657</v>
      </c>
      <c r="M23">
        <v>1.9869000000000001</v>
      </c>
      <c r="N23">
        <v>-2.12E-2</v>
      </c>
      <c r="O23" s="19" t="s">
        <v>556</v>
      </c>
    </row>
    <row r="24" spans="1:15" s="75" customFormat="1" ht="13.7" customHeight="1" x14ac:dyDescent="0.25">
      <c r="A24" s="74">
        <v>69248</v>
      </c>
      <c r="B24" s="19" t="s">
        <v>581</v>
      </c>
      <c r="C24" s="65" t="s">
        <v>582</v>
      </c>
      <c r="D24" s="78">
        <v>4.5</v>
      </c>
      <c r="E24" s="71">
        <v>24</v>
      </c>
      <c r="F24" s="72">
        <v>3.6138750000000002</v>
      </c>
      <c r="G24" s="72">
        <v>0</v>
      </c>
      <c r="H24" s="72">
        <v>4.1900000000000004</v>
      </c>
      <c r="I24" s="19" t="s">
        <v>625</v>
      </c>
      <c r="J24" s="19" t="s">
        <v>552</v>
      </c>
      <c r="K24" s="19" t="s">
        <v>552</v>
      </c>
      <c r="L24">
        <v>1.8528</v>
      </c>
      <c r="M24">
        <v>1.8419000000000001</v>
      </c>
      <c r="N24">
        <v>1.09E-2</v>
      </c>
      <c r="O24" s="19" t="s">
        <v>554</v>
      </c>
    </row>
    <row r="25" spans="1:15" s="75" customFormat="1" ht="13.7" customHeight="1" x14ac:dyDescent="0.25">
      <c r="A25" s="74">
        <v>62995</v>
      </c>
      <c r="B25" s="19" t="s">
        <v>626</v>
      </c>
      <c r="C25" s="65" t="s">
        <v>627</v>
      </c>
      <c r="D25" s="78">
        <v>5.5</v>
      </c>
      <c r="E25" s="71">
        <v>3</v>
      </c>
      <c r="F25" s="72">
        <v>18.97</v>
      </c>
      <c r="G25" s="72">
        <v>0.8</v>
      </c>
      <c r="H25" s="72">
        <v>21.99</v>
      </c>
      <c r="I25" s="19" t="s">
        <v>555</v>
      </c>
      <c r="J25" s="19" t="s">
        <v>552</v>
      </c>
      <c r="K25" s="19" t="s">
        <v>552</v>
      </c>
      <c r="L25">
        <v>11.046099999999999</v>
      </c>
      <c r="M25">
        <v>10.978400000000001</v>
      </c>
      <c r="N25">
        <v>6.7699999999999996E-2</v>
      </c>
      <c r="O25" s="19" t="s">
        <v>560</v>
      </c>
    </row>
    <row r="26" spans="1:15" s="76" customFormat="1" ht="13.7" customHeight="1" x14ac:dyDescent="0.25">
      <c r="A26" s="89"/>
      <c r="B26" s="90"/>
      <c r="C26" s="95" t="s">
        <v>563</v>
      </c>
      <c r="D26" s="91"/>
      <c r="E26" s="92"/>
      <c r="F26" s="93"/>
      <c r="G26" s="93"/>
      <c r="H26" s="93"/>
      <c r="I26" s="90"/>
      <c r="J26" s="90"/>
      <c r="K26" s="90"/>
      <c r="L26" s="94"/>
      <c r="M26" s="94"/>
      <c r="N26" s="94"/>
      <c r="O26" s="90"/>
    </row>
    <row r="27" spans="1:15" s="75" customFormat="1" ht="13.7" customHeight="1" x14ac:dyDescent="0.25">
      <c r="A27" s="77" t="s">
        <v>564</v>
      </c>
      <c r="B27" s="19"/>
      <c r="C27" s="65"/>
      <c r="D27" s="78"/>
      <c r="E27" s="65"/>
      <c r="F27" s="72"/>
      <c r="G27" s="72"/>
      <c r="H27" s="72"/>
      <c r="I27" s="19"/>
      <c r="J27" s="19"/>
      <c r="K27" s="19"/>
      <c r="L27"/>
      <c r="M27"/>
      <c r="N27"/>
      <c r="O27" s="19"/>
    </row>
    <row r="28" spans="1:15" s="75" customFormat="1" ht="13.7" customHeight="1" x14ac:dyDescent="0.25">
      <c r="A28" s="74">
        <v>70812</v>
      </c>
      <c r="B28" s="19" t="s">
        <v>583</v>
      </c>
      <c r="C28" s="65" t="s">
        <v>584</v>
      </c>
      <c r="D28" s="78">
        <v>7</v>
      </c>
      <c r="E28" s="71">
        <v>8</v>
      </c>
      <c r="F28" s="72">
        <v>10.324125</v>
      </c>
      <c r="G28" s="72">
        <v>0</v>
      </c>
      <c r="H28" s="72">
        <v>11.97</v>
      </c>
      <c r="I28" s="19" t="s">
        <v>565</v>
      </c>
      <c r="J28" s="19" t="s">
        <v>552</v>
      </c>
      <c r="K28" s="19" t="s">
        <v>552</v>
      </c>
      <c r="L28">
        <v>6.7984</v>
      </c>
      <c r="M28">
        <v>6.6398000000000001</v>
      </c>
      <c r="N28">
        <v>0.15859999999999999</v>
      </c>
      <c r="O28" s="19" t="s">
        <v>553</v>
      </c>
    </row>
    <row r="29" spans="1:15" s="75" customFormat="1" ht="13.7" customHeight="1" x14ac:dyDescent="0.25">
      <c r="A29" s="74">
        <v>70828</v>
      </c>
      <c r="B29" s="19" t="s">
        <v>585</v>
      </c>
      <c r="C29" s="65" t="s">
        <v>586</v>
      </c>
      <c r="D29" s="78">
        <v>7</v>
      </c>
      <c r="E29" s="71">
        <v>8</v>
      </c>
      <c r="F29" s="72">
        <v>10.324125</v>
      </c>
      <c r="G29" s="72">
        <v>0</v>
      </c>
      <c r="H29" s="72">
        <v>11.97</v>
      </c>
      <c r="I29" s="19" t="s">
        <v>565</v>
      </c>
      <c r="J29" s="19" t="s">
        <v>552</v>
      </c>
      <c r="K29" s="19" t="s">
        <v>552</v>
      </c>
      <c r="L29">
        <v>6.7984</v>
      </c>
      <c r="M29">
        <v>6.6398000000000001</v>
      </c>
      <c r="N29">
        <v>0.15859999999999999</v>
      </c>
      <c r="O29" s="19" t="s">
        <v>553</v>
      </c>
    </row>
    <row r="30" spans="1:15" s="75" customFormat="1" ht="13.7" customHeight="1" x14ac:dyDescent="0.25">
      <c r="A30" s="74">
        <v>70871</v>
      </c>
      <c r="B30" s="19" t="s">
        <v>587</v>
      </c>
      <c r="C30" s="65" t="s">
        <v>588</v>
      </c>
      <c r="D30" s="78">
        <v>7</v>
      </c>
      <c r="E30" s="71">
        <v>8</v>
      </c>
      <c r="F30" s="72">
        <v>10.324125</v>
      </c>
      <c r="G30" s="72">
        <v>0</v>
      </c>
      <c r="H30" s="72">
        <v>11.97</v>
      </c>
      <c r="I30" s="19" t="s">
        <v>565</v>
      </c>
      <c r="J30" s="19" t="s">
        <v>552</v>
      </c>
      <c r="K30" s="19" t="s">
        <v>552</v>
      </c>
      <c r="L30">
        <v>6.7984</v>
      </c>
      <c r="M30">
        <v>6.6398000000000001</v>
      </c>
      <c r="N30">
        <v>0.15859999999999999</v>
      </c>
      <c r="O30" s="19" t="s">
        <v>553</v>
      </c>
    </row>
    <row r="31" spans="1:15" s="75" customFormat="1" ht="13.7" customHeight="1" x14ac:dyDescent="0.25">
      <c r="A31" s="74">
        <v>70463</v>
      </c>
      <c r="B31" s="19" t="s">
        <v>589</v>
      </c>
      <c r="C31" s="65" t="s">
        <v>590</v>
      </c>
      <c r="D31" s="78">
        <v>7</v>
      </c>
      <c r="E31" s="71">
        <v>8</v>
      </c>
      <c r="F31" s="72">
        <v>10.324125</v>
      </c>
      <c r="G31" s="72">
        <v>0</v>
      </c>
      <c r="H31" s="72">
        <v>11.97</v>
      </c>
      <c r="I31" s="19" t="s">
        <v>565</v>
      </c>
      <c r="J31" s="19" t="s">
        <v>552</v>
      </c>
      <c r="K31" s="19" t="s">
        <v>552</v>
      </c>
      <c r="L31">
        <v>6.7984</v>
      </c>
      <c r="M31">
        <v>5.3898000000000001</v>
      </c>
      <c r="N31">
        <v>1.4086000000000001</v>
      </c>
      <c r="O31" s="19" t="s">
        <v>553</v>
      </c>
    </row>
    <row r="32" spans="1:15" s="75" customFormat="1" ht="13.7" customHeight="1" x14ac:dyDescent="0.25">
      <c r="A32" s="74">
        <v>71827</v>
      </c>
      <c r="B32" s="19" t="s">
        <v>633</v>
      </c>
      <c r="C32" s="65" t="s">
        <v>634</v>
      </c>
      <c r="D32" s="78">
        <v>7</v>
      </c>
      <c r="E32" s="71">
        <v>8</v>
      </c>
      <c r="F32" s="72">
        <v>10.32</v>
      </c>
      <c r="G32" s="72">
        <v>0</v>
      </c>
      <c r="H32" s="72">
        <v>11.97</v>
      </c>
      <c r="I32" s="19" t="s">
        <v>565</v>
      </c>
      <c r="J32" s="19"/>
      <c r="K32" s="19"/>
      <c r="L32"/>
      <c r="M32"/>
      <c r="N32"/>
      <c r="O32" s="19"/>
    </row>
    <row r="33" spans="1:15" s="75" customFormat="1" ht="13.7" customHeight="1" x14ac:dyDescent="0.25">
      <c r="A33" s="69"/>
      <c r="B33" s="81"/>
      <c r="C33" s="85" t="s">
        <v>557</v>
      </c>
      <c r="D33" s="86"/>
      <c r="E33" s="84"/>
      <c r="F33" s="87"/>
      <c r="G33" s="87"/>
      <c r="H33" s="87"/>
      <c r="I33" s="81"/>
      <c r="J33" s="19"/>
      <c r="K33" s="19"/>
      <c r="L33"/>
      <c r="M33"/>
      <c r="N33"/>
      <c r="O33" s="19"/>
    </row>
    <row r="34" spans="1:15" s="69" customFormat="1" ht="13.7" customHeight="1" x14ac:dyDescent="0.25">
      <c r="A34" s="77" t="s">
        <v>507</v>
      </c>
      <c r="B34" s="19"/>
      <c r="C34" s="65"/>
      <c r="D34" s="78"/>
      <c r="E34" s="65"/>
      <c r="F34" s="72"/>
      <c r="G34" s="72"/>
      <c r="H34" s="72"/>
      <c r="I34" s="19"/>
      <c r="J34" s="81"/>
      <c r="K34" s="81"/>
      <c r="L34" s="83"/>
      <c r="M34" s="83"/>
      <c r="N34" s="83"/>
      <c r="O34" s="81"/>
    </row>
    <row r="35" spans="1:15" s="75" customFormat="1" ht="13.7" customHeight="1" x14ac:dyDescent="0.25">
      <c r="A35" s="74">
        <v>71763</v>
      </c>
      <c r="B35" s="19" t="s">
        <v>591</v>
      </c>
      <c r="C35" s="65" t="s">
        <v>592</v>
      </c>
      <c r="D35" s="78">
        <v>8.5</v>
      </c>
      <c r="E35" s="71">
        <v>24</v>
      </c>
      <c r="F35" s="72">
        <v>4.74</v>
      </c>
      <c r="G35" s="72">
        <v>0.1</v>
      </c>
      <c r="H35" s="72">
        <v>5.5</v>
      </c>
      <c r="I35" s="19" t="s">
        <v>555</v>
      </c>
      <c r="J35" s="19"/>
      <c r="K35" s="19"/>
      <c r="L35"/>
      <c r="M35"/>
      <c r="N35"/>
      <c r="O35" s="19"/>
    </row>
    <row r="36" spans="1:15" s="75" customFormat="1" ht="13.7" customHeight="1" x14ac:dyDescent="0.25">
      <c r="A36" s="69"/>
      <c r="B36" s="81"/>
      <c r="C36" s="85" t="s">
        <v>593</v>
      </c>
      <c r="D36" s="86"/>
      <c r="E36" s="84"/>
      <c r="F36" s="87"/>
      <c r="G36" s="87"/>
      <c r="H36" s="87"/>
      <c r="I36" s="81"/>
      <c r="J36" s="19" t="s">
        <v>558</v>
      </c>
      <c r="K36" s="19" t="s">
        <v>558</v>
      </c>
      <c r="L36">
        <v>4.1833</v>
      </c>
      <c r="M36">
        <v>4.1833</v>
      </c>
      <c r="N36">
        <v>0</v>
      </c>
      <c r="O36" s="19" t="s">
        <v>556</v>
      </c>
    </row>
    <row r="37" spans="1:15" s="69" customFormat="1" ht="13.7" customHeight="1" x14ac:dyDescent="0.25">
      <c r="A37" s="77" t="s">
        <v>594</v>
      </c>
      <c r="B37" s="19"/>
      <c r="C37" s="65"/>
      <c r="D37" s="78"/>
      <c r="E37" s="65"/>
      <c r="F37" s="72"/>
      <c r="G37" s="72"/>
      <c r="H37" s="72"/>
      <c r="I37" s="19"/>
      <c r="J37" s="81"/>
      <c r="K37" s="81"/>
      <c r="L37" s="83"/>
      <c r="M37" s="83"/>
      <c r="N37" s="83"/>
      <c r="O37" s="81"/>
    </row>
    <row r="38" spans="1:15" s="75" customFormat="1" ht="13.7" customHeight="1" x14ac:dyDescent="0.25">
      <c r="A38" s="74">
        <v>71510</v>
      </c>
      <c r="B38" s="19" t="s">
        <v>595</v>
      </c>
      <c r="C38" s="65" t="s">
        <v>596</v>
      </c>
      <c r="D38" s="78">
        <v>7.3</v>
      </c>
      <c r="E38" s="71">
        <v>12</v>
      </c>
      <c r="F38" s="72">
        <v>14.66</v>
      </c>
      <c r="G38" s="72">
        <v>0.1</v>
      </c>
      <c r="H38" s="72">
        <v>17</v>
      </c>
      <c r="I38" s="19" t="s">
        <v>555</v>
      </c>
      <c r="J38" s="19"/>
      <c r="K38" s="19"/>
      <c r="L38"/>
      <c r="M38"/>
      <c r="N38"/>
      <c r="O38" s="19"/>
    </row>
    <row r="39" spans="1:15" s="75" customFormat="1" ht="13.7" customHeight="1" x14ac:dyDescent="0.25">
      <c r="A39" s="74">
        <v>71482</v>
      </c>
      <c r="B39" s="19" t="s">
        <v>597</v>
      </c>
      <c r="C39" s="65" t="s">
        <v>598</v>
      </c>
      <c r="D39" s="78">
        <v>7.3</v>
      </c>
      <c r="E39" s="71">
        <v>12</v>
      </c>
      <c r="F39" s="72">
        <v>14.66</v>
      </c>
      <c r="G39" s="72">
        <v>0.1</v>
      </c>
      <c r="H39" s="72">
        <v>17</v>
      </c>
      <c r="I39" s="19" t="s">
        <v>555</v>
      </c>
      <c r="J39" s="19" t="s">
        <v>558</v>
      </c>
      <c r="K39" s="19" t="s">
        <v>558</v>
      </c>
      <c r="L39">
        <v>13.0395</v>
      </c>
      <c r="M39">
        <v>1</v>
      </c>
      <c r="N39">
        <v>12.0395</v>
      </c>
      <c r="O39" s="19" t="s">
        <v>556</v>
      </c>
    </row>
    <row r="40" spans="1:15" s="75" customFormat="1" ht="13.7" customHeight="1" x14ac:dyDescent="0.25">
      <c r="A40" s="81"/>
      <c r="B40" s="81"/>
      <c r="C40" s="85" t="s">
        <v>561</v>
      </c>
      <c r="D40" s="86"/>
      <c r="E40" s="84"/>
      <c r="F40" s="87"/>
      <c r="G40" s="87"/>
      <c r="H40" s="87"/>
      <c r="I40" s="81"/>
      <c r="J40" s="19" t="s">
        <v>558</v>
      </c>
      <c r="K40" s="19" t="s">
        <v>558</v>
      </c>
      <c r="L40">
        <v>13.0395</v>
      </c>
      <c r="M40">
        <v>1</v>
      </c>
      <c r="N40">
        <v>12.0395</v>
      </c>
      <c r="O40" s="19" t="s">
        <v>556</v>
      </c>
    </row>
    <row r="41" spans="1:15" s="69" customFormat="1" ht="13.7" customHeight="1" x14ac:dyDescent="0.25">
      <c r="A41" s="77" t="s">
        <v>599</v>
      </c>
      <c r="B41" s="19"/>
      <c r="C41" s="80"/>
      <c r="D41" s="78"/>
      <c r="E41" s="65"/>
      <c r="F41" s="72"/>
      <c r="G41" s="72"/>
      <c r="H41" s="72"/>
      <c r="I41" s="19"/>
      <c r="J41" s="81"/>
      <c r="K41" s="81"/>
      <c r="L41" s="83"/>
      <c r="M41" s="83"/>
      <c r="N41" s="83"/>
      <c r="O41" s="81"/>
    </row>
    <row r="42" spans="1:15" s="75" customFormat="1" ht="13.7" customHeight="1" x14ac:dyDescent="0.25">
      <c r="A42" s="74">
        <v>71744</v>
      </c>
      <c r="B42" s="19" t="s">
        <v>600</v>
      </c>
      <c r="C42" s="65" t="s">
        <v>601</v>
      </c>
      <c r="D42" s="78">
        <v>5</v>
      </c>
      <c r="E42" s="71">
        <v>24</v>
      </c>
      <c r="F42" s="72">
        <v>3.58</v>
      </c>
      <c r="G42" s="72">
        <v>0.1</v>
      </c>
      <c r="H42" s="72">
        <v>4.1500000000000004</v>
      </c>
      <c r="I42" s="19" t="s">
        <v>555</v>
      </c>
      <c r="J42" s="19"/>
      <c r="K42" s="19"/>
      <c r="L42"/>
      <c r="M42"/>
      <c r="N42"/>
      <c r="O42" s="19"/>
    </row>
    <row r="43" spans="1:15" s="80" customFormat="1" ht="13.7" customHeight="1" x14ac:dyDescent="0.25">
      <c r="A43" s="74">
        <v>71743</v>
      </c>
      <c r="B43" s="19" t="s">
        <v>602</v>
      </c>
      <c r="C43" s="65" t="s">
        <v>603</v>
      </c>
      <c r="D43" s="78">
        <v>8.5</v>
      </c>
      <c r="E43" s="71">
        <v>24</v>
      </c>
      <c r="F43" s="72">
        <v>4.3</v>
      </c>
      <c r="G43" s="72">
        <v>0.1</v>
      </c>
      <c r="H43" s="72">
        <v>4.99</v>
      </c>
      <c r="I43" s="19" t="s">
        <v>555</v>
      </c>
      <c r="J43" s="19" t="s">
        <v>558</v>
      </c>
      <c r="K43" s="19" t="s">
        <v>558</v>
      </c>
      <c r="L43">
        <v>3.1408999999999998</v>
      </c>
      <c r="M43">
        <v>3.1408999999999998</v>
      </c>
      <c r="N43">
        <v>0</v>
      </c>
      <c r="O43" s="19" t="s">
        <v>556</v>
      </c>
    </row>
    <row r="44" spans="1:15" s="75" customFormat="1" ht="13.7" customHeight="1" x14ac:dyDescent="0.25">
      <c r="A44" s="77" t="s">
        <v>628</v>
      </c>
      <c r="B44" s="19"/>
      <c r="C44" s="19"/>
      <c r="D44" s="79"/>
      <c r="E44" s="19"/>
      <c r="F44" s="79"/>
      <c r="G44" s="88"/>
      <c r="H44" s="79"/>
      <c r="I44" s="19"/>
      <c r="J44" s="19" t="s">
        <v>558</v>
      </c>
      <c r="K44" s="19" t="s">
        <v>558</v>
      </c>
      <c r="L44">
        <v>3.7812000000000001</v>
      </c>
      <c r="M44">
        <v>1</v>
      </c>
      <c r="N44">
        <v>2.7812000000000001</v>
      </c>
      <c r="O44" s="19" t="s">
        <v>556</v>
      </c>
    </row>
    <row r="45" spans="1:15" s="75" customFormat="1" ht="13.7" customHeight="1" x14ac:dyDescent="0.25">
      <c r="A45" s="74">
        <v>71740</v>
      </c>
      <c r="B45" s="19" t="s">
        <v>629</v>
      </c>
      <c r="C45" s="65" t="s">
        <v>630</v>
      </c>
      <c r="D45" s="78">
        <v>5.5</v>
      </c>
      <c r="E45" s="71">
        <v>24</v>
      </c>
      <c r="F45" s="72">
        <v>2.4900000000000002</v>
      </c>
      <c r="G45" s="72">
        <v>0.1</v>
      </c>
      <c r="H45" s="72">
        <v>2.89</v>
      </c>
      <c r="I45" s="19" t="s">
        <v>555</v>
      </c>
      <c r="J45" s="19"/>
      <c r="K45" s="19"/>
      <c r="L45"/>
      <c r="M45"/>
      <c r="N45"/>
      <c r="O45" s="19"/>
    </row>
    <row r="46" spans="1:15" s="75" customFormat="1" ht="13.7" customHeight="1" x14ac:dyDescent="0.25">
      <c r="A46" s="74">
        <v>71739</v>
      </c>
      <c r="B46" s="19" t="s">
        <v>631</v>
      </c>
      <c r="C46" s="65" t="s">
        <v>632</v>
      </c>
      <c r="D46" s="78">
        <v>5</v>
      </c>
      <c r="E46" s="71">
        <v>24</v>
      </c>
      <c r="F46" s="72">
        <v>2.41</v>
      </c>
      <c r="G46" s="72">
        <v>0.1</v>
      </c>
      <c r="H46" s="72">
        <v>2.79</v>
      </c>
      <c r="I46" s="19" t="s">
        <v>555</v>
      </c>
      <c r="J46" s="19" t="s">
        <v>558</v>
      </c>
      <c r="K46" s="19" t="s">
        <v>558</v>
      </c>
      <c r="L46">
        <v>1.4601</v>
      </c>
      <c r="M46">
        <v>1.4601</v>
      </c>
      <c r="N46">
        <v>0</v>
      </c>
      <c r="O46" s="19" t="s">
        <v>556</v>
      </c>
    </row>
    <row r="47" spans="1:15" s="75" customFormat="1" ht="13.7" customHeight="1" x14ac:dyDescent="0.25">
      <c r="A47" s="77" t="s">
        <v>604</v>
      </c>
      <c r="B47" s="19"/>
      <c r="C47" s="65"/>
      <c r="D47" s="78"/>
      <c r="E47" s="65"/>
      <c r="F47" s="72"/>
      <c r="G47" s="72"/>
      <c r="H47" s="72"/>
      <c r="I47" s="19"/>
      <c r="J47" s="19" t="s">
        <v>558</v>
      </c>
      <c r="K47" s="19" t="s">
        <v>558</v>
      </c>
      <c r="L47">
        <v>1.4038999999999999</v>
      </c>
      <c r="M47">
        <v>1.4038999999999999</v>
      </c>
      <c r="N47">
        <v>0</v>
      </c>
      <c r="O47" s="19" t="s">
        <v>556</v>
      </c>
    </row>
    <row r="48" spans="1:15" s="75" customFormat="1" ht="13.7" customHeight="1" x14ac:dyDescent="0.25">
      <c r="A48" s="74">
        <v>71765</v>
      </c>
      <c r="B48" s="19" t="s">
        <v>605</v>
      </c>
      <c r="C48" s="65" t="s">
        <v>606</v>
      </c>
      <c r="D48" s="78">
        <v>5</v>
      </c>
      <c r="E48" s="71">
        <v>24</v>
      </c>
      <c r="F48" s="72">
        <v>3.44</v>
      </c>
      <c r="G48" s="72">
        <v>0.1</v>
      </c>
      <c r="H48" s="72">
        <v>3.99</v>
      </c>
      <c r="I48" s="19" t="s">
        <v>555</v>
      </c>
      <c r="J48" s="19"/>
      <c r="K48" s="19"/>
      <c r="L48"/>
      <c r="M48"/>
      <c r="N48"/>
      <c r="O48" s="19"/>
    </row>
    <row r="49" spans="1:18" s="75" customFormat="1" ht="13.7" customHeight="1" x14ac:dyDescent="0.25">
      <c r="A49" s="74">
        <v>71750</v>
      </c>
      <c r="B49" s="19" t="s">
        <v>607</v>
      </c>
      <c r="C49" s="65" t="s">
        <v>608</v>
      </c>
      <c r="D49" s="78">
        <v>9</v>
      </c>
      <c r="E49" s="71">
        <v>24</v>
      </c>
      <c r="F49" s="72">
        <v>3.44</v>
      </c>
      <c r="G49" s="72">
        <v>0.1</v>
      </c>
      <c r="H49" s="72">
        <v>3.99</v>
      </c>
      <c r="I49" s="19" t="s">
        <v>555</v>
      </c>
      <c r="J49" s="19" t="s">
        <v>558</v>
      </c>
      <c r="K49" s="19" t="s">
        <v>558</v>
      </c>
      <c r="L49">
        <v>3.0173000000000001</v>
      </c>
      <c r="M49">
        <v>3.0173000000000001</v>
      </c>
      <c r="N49">
        <v>0</v>
      </c>
      <c r="O49" s="19" t="s">
        <v>556</v>
      </c>
    </row>
    <row r="50" spans="1:18" s="75" customFormat="1" ht="13.7" customHeight="1" x14ac:dyDescent="0.25">
      <c r="A50" s="74">
        <v>71756</v>
      </c>
      <c r="B50" s="19" t="s">
        <v>609</v>
      </c>
      <c r="C50" s="65" t="s">
        <v>610</v>
      </c>
      <c r="D50" s="78">
        <v>5</v>
      </c>
      <c r="E50" s="71">
        <v>24</v>
      </c>
      <c r="F50" s="72">
        <v>3.01</v>
      </c>
      <c r="G50" s="72">
        <v>0.1</v>
      </c>
      <c r="H50" s="72">
        <v>3.49</v>
      </c>
      <c r="I50" s="19" t="s">
        <v>555</v>
      </c>
      <c r="J50" s="19" t="s">
        <v>558</v>
      </c>
      <c r="K50" s="19" t="s">
        <v>558</v>
      </c>
      <c r="L50">
        <v>3.0173000000000001</v>
      </c>
      <c r="M50">
        <v>3.0173000000000001</v>
      </c>
      <c r="N50">
        <v>0</v>
      </c>
      <c r="O50" s="19" t="s">
        <v>556</v>
      </c>
    </row>
    <row r="51" spans="1:18" s="75" customFormat="1" ht="13.7" customHeight="1" x14ac:dyDescent="0.25">
      <c r="A51" s="77" t="s">
        <v>611</v>
      </c>
      <c r="B51" s="19"/>
      <c r="C51" s="65"/>
      <c r="D51" s="78"/>
      <c r="E51" s="65"/>
      <c r="F51" s="72"/>
      <c r="G51" s="72"/>
      <c r="H51" s="72"/>
      <c r="I51" s="19"/>
      <c r="J51" s="19" t="s">
        <v>558</v>
      </c>
      <c r="K51" s="19" t="s">
        <v>558</v>
      </c>
      <c r="L51">
        <v>2.6312000000000002</v>
      </c>
      <c r="M51">
        <v>2.6312000000000002</v>
      </c>
      <c r="N51">
        <v>0</v>
      </c>
      <c r="O51" s="19" t="s">
        <v>556</v>
      </c>
    </row>
    <row r="52" spans="1:18" s="75" customFormat="1" ht="13.7" customHeight="1" x14ac:dyDescent="0.25">
      <c r="A52" s="74">
        <v>71793</v>
      </c>
      <c r="B52" s="19" t="s">
        <v>612</v>
      </c>
      <c r="C52" s="65" t="s">
        <v>613</v>
      </c>
      <c r="D52" s="78">
        <v>6.5</v>
      </c>
      <c r="E52" s="71">
        <v>24</v>
      </c>
      <c r="F52" s="72">
        <v>4.3</v>
      </c>
      <c r="G52" s="72">
        <v>0.1</v>
      </c>
      <c r="H52" s="72">
        <v>4.99</v>
      </c>
      <c r="I52" s="19" t="s">
        <v>555</v>
      </c>
      <c r="J52" s="19"/>
      <c r="K52" s="19"/>
      <c r="L52"/>
      <c r="M52"/>
      <c r="N52"/>
      <c r="O52" s="19"/>
    </row>
    <row r="53" spans="1:18" s="75" customFormat="1" ht="13.7" customHeight="1" x14ac:dyDescent="0.25">
      <c r="A53" s="74">
        <v>71721</v>
      </c>
      <c r="B53" s="19" t="s">
        <v>614</v>
      </c>
      <c r="C53" s="65" t="s">
        <v>615</v>
      </c>
      <c r="D53" s="78">
        <v>6.7</v>
      </c>
      <c r="E53" s="71">
        <v>24</v>
      </c>
      <c r="F53" s="72">
        <v>4.3</v>
      </c>
      <c r="G53" s="72">
        <v>0.1</v>
      </c>
      <c r="H53" s="72">
        <v>4.99</v>
      </c>
      <c r="I53" s="19" t="s">
        <v>555</v>
      </c>
      <c r="J53" s="19" t="s">
        <v>558</v>
      </c>
      <c r="K53" s="19" t="s">
        <v>558</v>
      </c>
      <c r="L53">
        <v>3.7894999999999999</v>
      </c>
      <c r="M53">
        <v>3.7894999999999999</v>
      </c>
      <c r="N53">
        <v>0</v>
      </c>
      <c r="O53" s="19" t="s">
        <v>556</v>
      </c>
    </row>
    <row r="54" spans="1:18" s="75" customFormat="1" ht="13.7" customHeight="1" x14ac:dyDescent="0.25">
      <c r="A54" s="77" t="s">
        <v>616</v>
      </c>
      <c r="B54" s="19"/>
      <c r="C54" s="65"/>
      <c r="D54" s="78"/>
      <c r="E54" s="65"/>
      <c r="F54" s="72"/>
      <c r="G54" s="72"/>
      <c r="H54" s="72"/>
      <c r="I54" s="19"/>
      <c r="J54" s="19" t="s">
        <v>558</v>
      </c>
      <c r="K54" s="19" t="s">
        <v>558</v>
      </c>
      <c r="L54">
        <v>3.7894999999999999</v>
      </c>
      <c r="M54">
        <v>3.7894999999999999</v>
      </c>
      <c r="N54">
        <v>0</v>
      </c>
      <c r="O54" s="19" t="s">
        <v>556</v>
      </c>
    </row>
    <row r="55" spans="1:18" s="75" customFormat="1" ht="13.7" customHeight="1" x14ac:dyDescent="0.25">
      <c r="A55" s="74">
        <v>70706</v>
      </c>
      <c r="B55" s="19" t="s">
        <v>617</v>
      </c>
      <c r="C55" s="65" t="s">
        <v>618</v>
      </c>
      <c r="D55" s="78">
        <v>6</v>
      </c>
      <c r="E55" s="71">
        <v>1</v>
      </c>
      <c r="F55" s="72">
        <v>161.46</v>
      </c>
      <c r="G55" s="72">
        <v>40</v>
      </c>
      <c r="H55" s="72">
        <v>187.2</v>
      </c>
      <c r="I55" s="19" t="s">
        <v>555</v>
      </c>
      <c r="J55" s="19"/>
      <c r="K55" s="19"/>
      <c r="L55"/>
      <c r="M55"/>
      <c r="N55"/>
      <c r="O55" s="19"/>
    </row>
    <row r="56" spans="1:18" s="75" customFormat="1" ht="13.7" customHeight="1" x14ac:dyDescent="0.25">
      <c r="A56" s="77" t="s">
        <v>619</v>
      </c>
      <c r="B56" s="19"/>
      <c r="C56" s="65"/>
      <c r="D56" s="78"/>
      <c r="E56" s="65"/>
      <c r="F56" s="72"/>
      <c r="G56" s="72"/>
      <c r="H56" s="72"/>
      <c r="I56" s="19"/>
      <c r="J56" s="19" t="s">
        <v>552</v>
      </c>
      <c r="K56" s="19" t="s">
        <v>552</v>
      </c>
      <c r="L56">
        <v>141.94290000000001</v>
      </c>
      <c r="M56">
        <v>96.578800000000001</v>
      </c>
      <c r="N56">
        <v>45.364100000000001</v>
      </c>
      <c r="O56" s="19" t="s">
        <v>559</v>
      </c>
    </row>
    <row r="57" spans="1:18" s="75" customFormat="1" ht="13.7" customHeight="1" x14ac:dyDescent="0.25">
      <c r="A57" s="74">
        <v>71459</v>
      </c>
      <c r="B57" s="19" t="s">
        <v>620</v>
      </c>
      <c r="C57" s="65" t="s">
        <v>621</v>
      </c>
      <c r="D57" s="78">
        <v>5</v>
      </c>
      <c r="E57" s="71">
        <v>2</v>
      </c>
      <c r="F57" s="72">
        <v>27.591374999999999</v>
      </c>
      <c r="G57" s="72">
        <v>0</v>
      </c>
      <c r="H57" s="72">
        <v>31.99</v>
      </c>
      <c r="I57" s="19" t="s">
        <v>562</v>
      </c>
      <c r="J57" s="19"/>
      <c r="K57" s="19"/>
      <c r="L57"/>
      <c r="M57"/>
      <c r="N57"/>
      <c r="O57" s="19"/>
    </row>
    <row r="58" spans="1:18" s="75" customFormat="1" ht="13.7" customHeight="1" x14ac:dyDescent="0.25">
      <c r="A58" s="74">
        <v>71478</v>
      </c>
      <c r="B58" s="19" t="s">
        <v>622</v>
      </c>
      <c r="C58" s="65" t="s">
        <v>623</v>
      </c>
      <c r="D58" s="78">
        <v>4</v>
      </c>
      <c r="E58" s="71">
        <v>3</v>
      </c>
      <c r="F58" s="72">
        <v>14.22</v>
      </c>
      <c r="G58" s="72">
        <v>0.8</v>
      </c>
      <c r="H58" s="72">
        <v>16.489999999999998</v>
      </c>
      <c r="I58" s="19" t="s">
        <v>555</v>
      </c>
      <c r="J58" s="19" t="s">
        <v>552</v>
      </c>
      <c r="K58" s="19" t="s">
        <v>552</v>
      </c>
      <c r="L58">
        <v>13.8454</v>
      </c>
      <c r="M58">
        <v>13.7386</v>
      </c>
      <c r="N58">
        <v>0.10680000000000001</v>
      </c>
      <c r="O58" s="19" t="s">
        <v>553</v>
      </c>
    </row>
    <row r="59" spans="1:18" s="75" customFormat="1" ht="13.7" customHeight="1" x14ac:dyDescent="0.25">
      <c r="A59" s="69"/>
      <c r="B59" s="69"/>
      <c r="C59" s="70"/>
      <c r="D59" s="70"/>
      <c r="E59" s="70"/>
      <c r="F59" s="70"/>
      <c r="G59" s="73"/>
      <c r="H59" s="70"/>
      <c r="I59" s="69"/>
      <c r="J59" s="19" t="s">
        <v>552</v>
      </c>
      <c r="K59" s="19" t="s">
        <v>552</v>
      </c>
      <c r="L59">
        <v>8.2497000000000007</v>
      </c>
      <c r="M59">
        <v>8.1635000000000009</v>
      </c>
      <c r="N59">
        <v>8.6199999999999999E-2</v>
      </c>
      <c r="O59" s="19" t="s">
        <v>560</v>
      </c>
    </row>
    <row r="60" spans="1:18" s="62" customFormat="1" ht="14.1" customHeight="1" x14ac:dyDescent="0.25">
      <c r="A60" s="46" t="s">
        <v>540</v>
      </c>
      <c r="B60" s="46"/>
      <c r="C60" s="46"/>
      <c r="D60" s="58"/>
      <c r="E60" s="64"/>
      <c r="F60" s="46" t="s">
        <v>541</v>
      </c>
      <c r="G60" s="46"/>
      <c r="H60" s="46"/>
      <c r="I60" s="46"/>
      <c r="J60" s="19"/>
      <c r="K60" s="19"/>
      <c r="L60"/>
      <c r="M60"/>
      <c r="N60"/>
      <c r="O60" s="19"/>
    </row>
    <row r="61" spans="1:18" ht="15" customHeight="1" x14ac:dyDescent="0.25">
      <c r="A61" s="41" t="s">
        <v>542</v>
      </c>
      <c r="B61" s="41"/>
      <c r="C61" s="41"/>
      <c r="D61" s="45"/>
      <c r="E61" s="64"/>
      <c r="F61" s="40" t="s">
        <v>543</v>
      </c>
      <c r="G61" s="43"/>
      <c r="H61" s="43"/>
      <c r="I61" s="46"/>
      <c r="J61" s="46"/>
      <c r="K61" s="46"/>
      <c r="L61" s="46"/>
      <c r="M61" s="46"/>
      <c r="N61" s="46"/>
      <c r="O61" s="46"/>
      <c r="P61" s="47"/>
      <c r="Q61" s="46"/>
      <c r="R61" s="46"/>
    </row>
    <row r="62" spans="1:18" ht="15" customHeight="1" x14ac:dyDescent="0.25">
      <c r="A62" s="41" t="s">
        <v>544</v>
      </c>
      <c r="B62" s="41"/>
      <c r="C62" s="41"/>
      <c r="D62" s="45"/>
      <c r="E62" s="64"/>
      <c r="F62" s="40" t="s">
        <v>545</v>
      </c>
      <c r="G62" s="43"/>
      <c r="H62" s="43"/>
      <c r="I62" s="46"/>
      <c r="J62" s="41"/>
      <c r="K62" s="41"/>
      <c r="L62" s="41"/>
      <c r="M62" s="41"/>
      <c r="N62" s="41"/>
      <c r="O62" s="41"/>
      <c r="P62" s="48"/>
      <c r="Q62" s="41"/>
      <c r="R62" s="41"/>
    </row>
    <row r="63" spans="1:18" ht="15" customHeight="1" x14ac:dyDescent="0.25">
      <c r="A63" s="41" t="s">
        <v>436</v>
      </c>
      <c r="B63" s="41"/>
      <c r="C63" s="41"/>
      <c r="D63" s="45"/>
      <c r="E63" s="64"/>
      <c r="F63" s="40" t="s">
        <v>529</v>
      </c>
      <c r="G63" s="43"/>
      <c r="H63" s="43"/>
      <c r="I63" s="46"/>
      <c r="J63" s="41"/>
      <c r="K63" s="41"/>
      <c r="L63" s="41"/>
      <c r="M63" s="41"/>
      <c r="N63" s="41"/>
      <c r="O63" s="41"/>
      <c r="P63" s="48"/>
      <c r="Q63" s="41"/>
      <c r="R63" s="41"/>
    </row>
    <row r="64" spans="1:18" ht="15" customHeight="1" x14ac:dyDescent="0.25">
      <c r="A64" s="41" t="s">
        <v>438</v>
      </c>
      <c r="B64" s="41"/>
      <c r="C64" s="41"/>
      <c r="D64" s="63"/>
      <c r="E64" s="64"/>
      <c r="F64" s="40" t="s">
        <v>531</v>
      </c>
      <c r="G64" s="43"/>
      <c r="H64" s="43"/>
      <c r="I64" s="46"/>
      <c r="J64" s="41"/>
      <c r="K64" s="41"/>
      <c r="L64" s="41"/>
      <c r="M64" s="41"/>
      <c r="N64" s="41"/>
      <c r="O64" s="41"/>
      <c r="P64" s="48"/>
      <c r="Q64" s="41"/>
      <c r="R64" s="41"/>
    </row>
    <row r="65" spans="1:18" ht="15" customHeight="1" x14ac:dyDescent="0.25">
      <c r="A65" s="46" t="s">
        <v>440</v>
      </c>
      <c r="B65" s="46"/>
      <c r="C65" s="46"/>
      <c r="D65" s="58"/>
      <c r="E65" s="64"/>
      <c r="F65" s="46" t="s">
        <v>433</v>
      </c>
      <c r="G65" s="46"/>
      <c r="H65" s="44"/>
      <c r="I65" s="46"/>
      <c r="J65" s="41"/>
      <c r="K65" s="41"/>
      <c r="L65" s="41"/>
      <c r="M65" s="41"/>
      <c r="N65" s="41"/>
      <c r="O65" s="41"/>
      <c r="P65" s="48"/>
      <c r="Q65" s="41"/>
      <c r="R65" s="41"/>
    </row>
    <row r="66" spans="1:18" ht="15" customHeight="1" x14ac:dyDescent="0.25">
      <c r="A66" s="41" t="s">
        <v>442</v>
      </c>
      <c r="B66" s="41"/>
      <c r="C66" s="41"/>
      <c r="D66" s="45"/>
      <c r="E66" s="64"/>
      <c r="F66" s="41" t="s">
        <v>434</v>
      </c>
      <c r="G66" s="41"/>
      <c r="H66" s="44"/>
      <c r="I66" s="46"/>
      <c r="J66" s="46"/>
      <c r="K66" s="46"/>
      <c r="L66" s="46"/>
      <c r="M66" s="46"/>
      <c r="N66" s="46"/>
      <c r="O66" s="46"/>
      <c r="P66" s="47"/>
      <c r="Q66" s="46"/>
      <c r="R66" s="46"/>
    </row>
    <row r="67" spans="1:18" ht="15" customHeight="1" x14ac:dyDescent="0.25">
      <c r="A67" s="41" t="s">
        <v>444</v>
      </c>
      <c r="B67" s="41"/>
      <c r="C67" s="41"/>
      <c r="D67" s="45"/>
      <c r="E67" s="64"/>
      <c r="F67" s="41" t="s">
        <v>435</v>
      </c>
      <c r="G67" s="41"/>
      <c r="H67" s="44"/>
      <c r="I67" s="46"/>
      <c r="J67" s="41"/>
      <c r="K67" s="41"/>
      <c r="L67" s="41"/>
      <c r="M67" s="41"/>
      <c r="N67" s="41"/>
      <c r="O67" s="41"/>
      <c r="P67" s="48"/>
      <c r="Q67" s="41"/>
      <c r="R67" s="41"/>
    </row>
    <row r="68" spans="1:18" ht="15" customHeight="1" x14ac:dyDescent="0.25">
      <c r="A68" s="41" t="s">
        <v>437</v>
      </c>
      <c r="B68" s="41"/>
      <c r="C68" s="41"/>
      <c r="D68" s="45"/>
      <c r="E68" s="64"/>
      <c r="F68" s="41" t="s">
        <v>437</v>
      </c>
      <c r="G68" s="41"/>
      <c r="H68" s="44"/>
      <c r="I68" s="46"/>
      <c r="J68" s="41"/>
      <c r="K68" s="41"/>
      <c r="L68" s="41"/>
      <c r="M68" s="41"/>
      <c r="N68" s="41"/>
      <c r="O68" s="41"/>
      <c r="P68" s="48"/>
      <c r="Q68" s="41"/>
      <c r="R68" s="41"/>
    </row>
    <row r="69" spans="1:18" ht="15" customHeight="1" x14ac:dyDescent="0.25">
      <c r="A69" s="41" t="s">
        <v>447</v>
      </c>
      <c r="B69" s="41"/>
      <c r="C69" s="41"/>
      <c r="D69" s="45"/>
      <c r="E69" s="64"/>
      <c r="F69" s="41" t="s">
        <v>439</v>
      </c>
      <c r="G69" s="41"/>
      <c r="H69" s="44"/>
      <c r="I69" s="46"/>
      <c r="J69" s="41"/>
      <c r="K69" s="41"/>
      <c r="L69" s="41"/>
      <c r="M69" s="41"/>
      <c r="N69" s="41"/>
      <c r="O69" s="41"/>
      <c r="P69" s="48"/>
      <c r="Q69" s="41"/>
      <c r="R69" s="41"/>
    </row>
    <row r="70" spans="1:18" ht="15" customHeight="1" x14ac:dyDescent="0.25">
      <c r="A70" s="46" t="s">
        <v>539</v>
      </c>
      <c r="B70" s="41"/>
      <c r="C70" s="41"/>
      <c r="D70" s="45"/>
      <c r="E70" s="64"/>
      <c r="F70" s="46" t="s">
        <v>441</v>
      </c>
      <c r="G70" s="41"/>
      <c r="H70" s="44"/>
      <c r="I70" s="46"/>
      <c r="J70" s="41"/>
      <c r="K70" s="41"/>
      <c r="L70" s="41"/>
      <c r="M70" s="41"/>
      <c r="N70" s="41"/>
      <c r="O70" s="41"/>
      <c r="P70" s="48"/>
      <c r="Q70" s="41"/>
      <c r="R70" s="41"/>
    </row>
    <row r="71" spans="1:18" ht="15" customHeight="1" x14ac:dyDescent="0.25">
      <c r="A71" s="41" t="s">
        <v>536</v>
      </c>
      <c r="B71" s="41"/>
      <c r="C71" s="41"/>
      <c r="D71" s="45"/>
      <c r="E71" s="64"/>
      <c r="F71" s="41" t="s">
        <v>443</v>
      </c>
      <c r="G71" s="41"/>
      <c r="H71" s="44"/>
      <c r="I71" s="46"/>
      <c r="J71" s="41"/>
      <c r="K71" s="41"/>
      <c r="L71" s="41"/>
      <c r="M71" s="41"/>
      <c r="N71" s="41"/>
      <c r="O71" s="41"/>
      <c r="P71" s="48"/>
      <c r="Q71" s="41"/>
      <c r="R71" s="41"/>
    </row>
    <row r="72" spans="1:18" ht="15" customHeight="1" x14ac:dyDescent="0.25">
      <c r="A72" s="41" t="s">
        <v>537</v>
      </c>
      <c r="B72" s="41"/>
      <c r="C72" s="41"/>
      <c r="D72" s="45"/>
      <c r="E72" s="64"/>
      <c r="F72" s="41" t="s">
        <v>445</v>
      </c>
      <c r="G72" s="41"/>
      <c r="H72" s="44"/>
      <c r="I72" s="46"/>
      <c r="J72" s="41"/>
      <c r="K72" s="41"/>
      <c r="L72" s="41"/>
      <c r="M72" s="41"/>
      <c r="N72" s="41"/>
      <c r="O72" s="41"/>
      <c r="P72" s="48"/>
      <c r="Q72" s="41"/>
      <c r="R72" s="41"/>
    </row>
    <row r="73" spans="1:18" ht="15" customHeight="1" x14ac:dyDescent="0.25">
      <c r="A73" s="41" t="s">
        <v>437</v>
      </c>
      <c r="B73" s="41"/>
      <c r="C73" s="41"/>
      <c r="D73" s="45"/>
      <c r="E73" s="64"/>
      <c r="F73" s="41" t="s">
        <v>446</v>
      </c>
      <c r="G73" s="41"/>
      <c r="H73" s="44"/>
      <c r="I73" s="46"/>
      <c r="J73" s="41"/>
      <c r="K73" s="41"/>
      <c r="L73" s="41"/>
      <c r="M73" s="41"/>
      <c r="N73" s="41"/>
      <c r="O73" s="41"/>
      <c r="P73" s="48"/>
      <c r="Q73" s="41"/>
      <c r="R73" s="41"/>
    </row>
    <row r="74" spans="1:18" ht="15" customHeight="1" x14ac:dyDescent="0.25">
      <c r="A74" s="41" t="s">
        <v>538</v>
      </c>
      <c r="B74" s="41"/>
      <c r="C74" s="41"/>
      <c r="D74" s="45"/>
      <c r="E74" s="64"/>
      <c r="F74" s="41" t="s">
        <v>448</v>
      </c>
      <c r="G74" s="41"/>
      <c r="H74" s="44"/>
      <c r="I74" s="46"/>
      <c r="J74" s="41"/>
      <c r="K74" s="41"/>
      <c r="L74" s="41"/>
      <c r="M74" s="41"/>
      <c r="N74" s="41"/>
      <c r="O74" s="41"/>
      <c r="P74" s="48"/>
      <c r="Q74" s="41"/>
      <c r="R74" s="41"/>
    </row>
    <row r="75" spans="1:18" ht="15" customHeight="1" x14ac:dyDescent="0.25">
      <c r="A75" s="46" t="s">
        <v>533</v>
      </c>
      <c r="B75" s="46"/>
      <c r="C75" s="46"/>
      <c r="D75" s="58"/>
      <c r="E75" s="64"/>
      <c r="F75" s="46" t="s">
        <v>449</v>
      </c>
      <c r="G75" s="46"/>
      <c r="H75" s="44"/>
      <c r="I75" s="46"/>
      <c r="J75" s="41"/>
      <c r="K75" s="41"/>
      <c r="L75" s="41"/>
      <c r="M75" s="41"/>
      <c r="N75" s="41"/>
      <c r="O75" s="41"/>
      <c r="P75" s="48"/>
      <c r="Q75" s="41"/>
      <c r="R75" s="41"/>
    </row>
    <row r="76" spans="1:18" ht="15" customHeight="1" x14ac:dyDescent="0.25">
      <c r="A76" s="41" t="s">
        <v>450</v>
      </c>
      <c r="B76" s="41"/>
      <c r="C76" s="41"/>
      <c r="D76" s="45"/>
      <c r="E76" s="64"/>
      <c r="F76" s="41" t="s">
        <v>451</v>
      </c>
      <c r="G76" s="41"/>
      <c r="H76" s="44"/>
      <c r="I76" s="46"/>
      <c r="J76" s="46"/>
      <c r="K76" s="46"/>
      <c r="L76" s="46"/>
      <c r="M76" s="46"/>
      <c r="N76" s="46"/>
      <c r="O76" s="46"/>
      <c r="P76" s="47"/>
      <c r="Q76" s="46"/>
      <c r="R76" s="46"/>
    </row>
    <row r="77" spans="1:18" ht="15" customHeight="1" x14ac:dyDescent="0.25">
      <c r="A77" s="41" t="s">
        <v>452</v>
      </c>
      <c r="B77" s="41"/>
      <c r="C77" s="41"/>
      <c r="D77" s="45"/>
      <c r="E77" s="64"/>
      <c r="F77" s="41" t="s">
        <v>453</v>
      </c>
      <c r="G77" s="41"/>
      <c r="H77" s="44"/>
      <c r="I77" s="46"/>
      <c r="J77" s="41"/>
      <c r="K77" s="41"/>
      <c r="L77" s="41"/>
      <c r="M77" s="41"/>
      <c r="N77" s="41"/>
      <c r="O77" s="41"/>
      <c r="P77" s="48"/>
      <c r="Q77" s="41"/>
      <c r="R77" s="41"/>
    </row>
    <row r="78" spans="1:18" ht="15" customHeight="1" x14ac:dyDescent="0.25">
      <c r="A78" s="41" t="s">
        <v>454</v>
      </c>
      <c r="B78" s="41"/>
      <c r="C78" s="41"/>
      <c r="D78" s="45"/>
      <c r="E78" s="64"/>
      <c r="F78" s="41" t="s">
        <v>455</v>
      </c>
      <c r="G78" s="41"/>
      <c r="H78" s="44"/>
      <c r="I78" s="46"/>
      <c r="J78" s="41"/>
      <c r="K78" s="41"/>
      <c r="L78" s="41"/>
      <c r="M78" s="41"/>
      <c r="N78" s="41"/>
      <c r="O78" s="41"/>
      <c r="P78" s="48"/>
      <c r="Q78" s="41"/>
      <c r="R78" s="41"/>
    </row>
    <row r="79" spans="1:18" ht="15" customHeight="1" x14ac:dyDescent="0.25">
      <c r="A79" s="41" t="s">
        <v>532</v>
      </c>
      <c r="B79" s="41"/>
      <c r="C79" s="41"/>
      <c r="D79" s="45"/>
      <c r="E79" s="64"/>
      <c r="F79" s="41" t="s">
        <v>456</v>
      </c>
      <c r="G79" s="41"/>
      <c r="H79" s="44"/>
      <c r="I79" s="46"/>
      <c r="J79" s="41"/>
      <c r="K79" s="41"/>
      <c r="L79" s="41"/>
      <c r="M79" s="41"/>
      <c r="N79" s="41"/>
      <c r="O79" s="41"/>
      <c r="P79" s="48"/>
      <c r="Q79" s="41"/>
      <c r="R79" s="41"/>
    </row>
    <row r="80" spans="1:18" ht="15" customHeight="1" x14ac:dyDescent="0.25">
      <c r="A80" s="46" t="s">
        <v>457</v>
      </c>
      <c r="B80" s="46"/>
      <c r="C80" s="46"/>
      <c r="D80" s="58"/>
      <c r="E80" s="64"/>
      <c r="F80" s="46" t="s">
        <v>458</v>
      </c>
      <c r="G80" s="46"/>
      <c r="H80" s="44"/>
      <c r="I80" s="46"/>
      <c r="J80" s="41"/>
      <c r="K80" s="41"/>
      <c r="L80" s="41"/>
      <c r="M80" s="41"/>
      <c r="N80" s="41"/>
      <c r="O80" s="41"/>
      <c r="P80" s="48"/>
      <c r="Q80" s="41"/>
      <c r="R80" s="41"/>
    </row>
    <row r="81" spans="1:18" ht="15" customHeight="1" x14ac:dyDescent="0.25">
      <c r="A81" s="41" t="s">
        <v>459</v>
      </c>
      <c r="B81" s="41"/>
      <c r="C81" s="41"/>
      <c r="D81" s="45"/>
      <c r="E81" s="64"/>
      <c r="F81" s="41" t="s">
        <v>460</v>
      </c>
      <c r="G81" s="41"/>
      <c r="H81" s="44"/>
      <c r="I81" s="46"/>
      <c r="J81" s="46"/>
      <c r="K81" s="46"/>
      <c r="L81" s="46"/>
      <c r="M81" s="46"/>
      <c r="N81" s="46"/>
      <c r="O81" s="46"/>
      <c r="P81" s="47"/>
      <c r="Q81" s="46"/>
      <c r="R81" s="46"/>
    </row>
    <row r="82" spans="1:18" ht="15" customHeight="1" x14ac:dyDescent="0.25">
      <c r="A82" s="41" t="s">
        <v>461</v>
      </c>
      <c r="B82" s="41"/>
      <c r="C82" s="41"/>
      <c r="D82" s="45"/>
      <c r="E82" s="64"/>
      <c r="F82" s="41" t="s">
        <v>462</v>
      </c>
      <c r="G82" s="41"/>
      <c r="H82" s="44"/>
      <c r="I82" s="46"/>
      <c r="J82" s="41"/>
      <c r="K82" s="41"/>
      <c r="L82" s="41"/>
      <c r="M82" s="41"/>
      <c r="N82" s="41"/>
      <c r="O82" s="41"/>
      <c r="P82" s="48"/>
      <c r="Q82" s="41"/>
      <c r="R82" s="41"/>
    </row>
    <row r="83" spans="1:18" ht="15" customHeight="1" x14ac:dyDescent="0.25">
      <c r="A83" s="41" t="s">
        <v>463</v>
      </c>
      <c r="B83" s="41"/>
      <c r="C83" s="41"/>
      <c r="D83" s="45"/>
      <c r="E83" s="64"/>
      <c r="F83" s="41" t="s">
        <v>437</v>
      </c>
      <c r="G83" s="41"/>
      <c r="H83" s="44"/>
      <c r="I83" s="46"/>
      <c r="J83" s="41"/>
      <c r="K83" s="41"/>
      <c r="L83" s="41"/>
      <c r="M83" s="41"/>
      <c r="N83" s="41"/>
      <c r="O83" s="41"/>
      <c r="P83" s="48"/>
      <c r="Q83" s="41"/>
      <c r="R83" s="41"/>
    </row>
    <row r="84" spans="1:18" ht="15" customHeight="1" x14ac:dyDescent="0.25">
      <c r="A84" s="41" t="s">
        <v>464</v>
      </c>
      <c r="B84" s="41"/>
      <c r="C84" s="41"/>
      <c r="D84" s="45"/>
      <c r="E84" s="64"/>
      <c r="F84" s="41" t="s">
        <v>465</v>
      </c>
      <c r="G84" s="41"/>
      <c r="H84" s="44"/>
      <c r="I84" s="46"/>
      <c r="J84" s="41"/>
      <c r="K84" s="41"/>
      <c r="L84" s="41"/>
      <c r="M84" s="41"/>
      <c r="N84" s="41"/>
      <c r="O84" s="41"/>
      <c r="P84" s="48"/>
      <c r="Q84" s="41"/>
      <c r="R84" s="41"/>
    </row>
    <row r="85" spans="1:18" ht="15" customHeight="1" x14ac:dyDescent="0.25">
      <c r="A85" s="46" t="s">
        <v>466</v>
      </c>
      <c r="B85" s="46"/>
      <c r="C85" s="46"/>
      <c r="D85" s="58"/>
      <c r="E85" s="64"/>
      <c r="F85" s="46"/>
      <c r="G85" s="46"/>
      <c r="H85" s="44"/>
      <c r="I85" s="46"/>
      <c r="J85" s="41"/>
      <c r="K85" s="41"/>
      <c r="L85" s="41"/>
      <c r="M85" s="41"/>
      <c r="N85" s="41"/>
      <c r="O85" s="41"/>
      <c r="P85" s="48"/>
      <c r="Q85" s="41"/>
      <c r="R85" s="41"/>
    </row>
    <row r="86" spans="1:18" ht="15" customHeight="1" x14ac:dyDescent="0.25">
      <c r="A86" s="41" t="s">
        <v>467</v>
      </c>
      <c r="B86" s="41"/>
      <c r="C86" s="41"/>
      <c r="D86" s="45"/>
      <c r="E86" s="64"/>
      <c r="F86" s="46" t="s">
        <v>471</v>
      </c>
      <c r="G86" s="46"/>
      <c r="H86" s="44"/>
      <c r="I86" s="46"/>
      <c r="J86" s="46"/>
      <c r="K86" s="46"/>
      <c r="L86" s="46"/>
      <c r="M86" s="46"/>
      <c r="N86" s="46"/>
      <c r="O86" s="46"/>
      <c r="P86" s="47"/>
      <c r="Q86" s="46"/>
      <c r="R86" s="46"/>
    </row>
    <row r="87" spans="1:18" ht="15" customHeight="1" x14ac:dyDescent="0.25">
      <c r="A87" s="41" t="s">
        <v>468</v>
      </c>
      <c r="B87" s="41"/>
      <c r="C87" s="41"/>
      <c r="D87" s="45"/>
      <c r="E87" s="64"/>
      <c r="F87" s="41" t="s">
        <v>473</v>
      </c>
      <c r="G87" s="41"/>
      <c r="H87" s="44"/>
      <c r="I87" s="46"/>
      <c r="J87" s="41"/>
      <c r="K87" s="41"/>
      <c r="L87" s="41"/>
      <c r="M87" s="41"/>
      <c r="N87" s="41"/>
      <c r="O87" s="41"/>
      <c r="P87" s="48"/>
      <c r="Q87" s="41"/>
      <c r="R87" s="41"/>
    </row>
    <row r="88" spans="1:18" ht="15" customHeight="1" x14ac:dyDescent="0.25">
      <c r="A88" s="41" t="s">
        <v>437</v>
      </c>
      <c r="B88" s="41"/>
      <c r="C88" s="41"/>
      <c r="D88" s="45"/>
      <c r="E88" s="64"/>
      <c r="F88" s="41" t="s">
        <v>475</v>
      </c>
      <c r="G88" s="41"/>
      <c r="H88" s="44"/>
      <c r="I88" s="46"/>
      <c r="J88" s="41"/>
      <c r="K88" s="41"/>
      <c r="L88" s="41"/>
      <c r="M88" s="41"/>
      <c r="N88" s="41"/>
      <c r="O88" s="41"/>
      <c r="P88" s="48"/>
      <c r="Q88" s="41"/>
      <c r="R88" s="41"/>
    </row>
    <row r="89" spans="1:18" ht="15" customHeight="1" x14ac:dyDescent="0.25">
      <c r="A89" s="41" t="s">
        <v>469</v>
      </c>
      <c r="B89" s="41"/>
      <c r="C89" s="41"/>
      <c r="D89" s="45"/>
      <c r="E89" s="64"/>
      <c r="F89" s="41" t="s">
        <v>477</v>
      </c>
      <c r="G89" s="41"/>
      <c r="H89" s="44"/>
      <c r="I89" s="46"/>
      <c r="J89" s="41"/>
      <c r="K89" s="41"/>
      <c r="L89" s="41"/>
      <c r="M89" s="41"/>
      <c r="N89" s="41"/>
      <c r="O89" s="41"/>
      <c r="P89" s="48"/>
      <c r="Q89" s="41"/>
      <c r="R89" s="41"/>
    </row>
    <row r="90" spans="1:18" ht="15" customHeight="1" x14ac:dyDescent="0.25">
      <c r="A90" s="46" t="s">
        <v>470</v>
      </c>
      <c r="B90" s="46"/>
      <c r="C90" s="46"/>
      <c r="D90" s="58"/>
      <c r="E90" s="64"/>
      <c r="F90" s="41" t="s">
        <v>479</v>
      </c>
      <c r="G90" s="41"/>
      <c r="H90" s="44"/>
      <c r="I90" s="46"/>
      <c r="J90" s="41"/>
      <c r="K90" s="41"/>
      <c r="L90" s="41"/>
      <c r="M90" s="41"/>
      <c r="N90" s="41"/>
      <c r="O90" s="41"/>
      <c r="P90" s="48"/>
      <c r="Q90" s="41"/>
      <c r="R90" s="41"/>
    </row>
    <row r="91" spans="1:18" ht="15" customHeight="1" x14ac:dyDescent="0.25">
      <c r="A91" s="41" t="s">
        <v>472</v>
      </c>
      <c r="B91" s="41"/>
      <c r="C91" s="41"/>
      <c r="D91" s="45"/>
      <c r="E91" s="64"/>
      <c r="F91" s="39" t="s">
        <v>481</v>
      </c>
      <c r="G91" s="46"/>
      <c r="H91" s="44"/>
      <c r="I91" s="46"/>
      <c r="J91" s="46"/>
      <c r="K91" s="46"/>
      <c r="L91" s="46"/>
      <c r="M91" s="46"/>
      <c r="N91" s="46"/>
      <c r="O91" s="46"/>
      <c r="P91" s="47"/>
      <c r="Q91" s="46"/>
      <c r="R91" s="46"/>
    </row>
    <row r="92" spans="1:18" ht="15" customHeight="1" x14ac:dyDescent="0.25">
      <c r="A92" s="41" t="s">
        <v>474</v>
      </c>
      <c r="B92" s="41"/>
      <c r="C92" s="41"/>
      <c r="D92" s="45"/>
      <c r="E92" s="64"/>
      <c r="F92" s="41" t="s">
        <v>483</v>
      </c>
      <c r="G92" s="41"/>
      <c r="H92" s="44"/>
      <c r="I92" s="46"/>
      <c r="J92" s="41"/>
      <c r="K92" s="41"/>
      <c r="L92" s="41"/>
      <c r="M92" s="41"/>
      <c r="N92" s="41"/>
      <c r="O92" s="41"/>
      <c r="P92" s="48"/>
      <c r="Q92" s="41"/>
      <c r="R92" s="41"/>
    </row>
    <row r="93" spans="1:18" ht="15" customHeight="1" x14ac:dyDescent="0.25">
      <c r="A93" s="41" t="s">
        <v>476</v>
      </c>
      <c r="B93" s="41"/>
      <c r="C93" s="41"/>
      <c r="D93" s="45"/>
      <c r="E93" s="64"/>
      <c r="F93" s="41" t="s">
        <v>485</v>
      </c>
      <c r="G93" s="41"/>
      <c r="H93" s="44"/>
      <c r="I93" s="46"/>
      <c r="J93" s="41"/>
      <c r="K93" s="41"/>
      <c r="L93" s="41"/>
      <c r="M93" s="41"/>
      <c r="N93" s="41"/>
      <c r="O93" s="41"/>
      <c r="P93" s="48"/>
      <c r="Q93" s="41"/>
      <c r="R93" s="41"/>
    </row>
    <row r="94" spans="1:18" ht="15" customHeight="1" x14ac:dyDescent="0.25">
      <c r="A94" s="41" t="s">
        <v>478</v>
      </c>
      <c r="B94" s="41"/>
      <c r="C94" s="41"/>
      <c r="D94" s="45"/>
      <c r="E94" s="64"/>
      <c r="F94" s="41" t="s">
        <v>534</v>
      </c>
      <c r="G94" s="41"/>
      <c r="H94" s="44"/>
      <c r="I94" s="46"/>
      <c r="J94" s="41"/>
      <c r="K94" s="41"/>
      <c r="L94" s="41"/>
      <c r="M94" s="41"/>
      <c r="N94" s="41"/>
      <c r="O94" s="41"/>
      <c r="P94" s="48"/>
      <c r="Q94" s="41"/>
      <c r="R94" s="41"/>
    </row>
    <row r="95" spans="1:18" ht="15" customHeight="1" x14ac:dyDescent="0.25">
      <c r="A95" s="46" t="s">
        <v>480</v>
      </c>
      <c r="B95" s="46"/>
      <c r="C95" s="46"/>
      <c r="D95" s="58"/>
      <c r="E95" s="64"/>
      <c r="F95" s="41" t="s">
        <v>488</v>
      </c>
      <c r="G95" s="41"/>
      <c r="H95" s="44"/>
      <c r="I95" s="46"/>
      <c r="J95" s="41"/>
      <c r="K95" s="41"/>
      <c r="L95" s="41"/>
      <c r="M95" s="41"/>
      <c r="N95" s="41"/>
      <c r="O95" s="41"/>
      <c r="P95" s="48"/>
      <c r="Q95" s="41"/>
      <c r="R95" s="41"/>
    </row>
    <row r="96" spans="1:18" ht="15" customHeight="1" x14ac:dyDescent="0.25">
      <c r="A96" s="41" t="s">
        <v>482</v>
      </c>
      <c r="B96" s="41"/>
      <c r="C96" s="41"/>
      <c r="D96" s="45"/>
      <c r="E96" s="64"/>
      <c r="F96" s="46" t="s">
        <v>490</v>
      </c>
      <c r="G96" s="46"/>
      <c r="H96" s="44"/>
      <c r="I96" s="46"/>
      <c r="J96" s="46"/>
      <c r="K96" s="46"/>
      <c r="L96" s="46"/>
      <c r="M96" s="46"/>
      <c r="N96" s="46"/>
      <c r="O96" s="46"/>
      <c r="P96" s="47"/>
      <c r="Q96" s="46"/>
      <c r="R96" s="46"/>
    </row>
    <row r="97" spans="1:18" ht="15" customHeight="1" x14ac:dyDescent="0.25">
      <c r="A97" s="41" t="s">
        <v>484</v>
      </c>
      <c r="B97" s="41"/>
      <c r="C97" s="41"/>
      <c r="D97" s="45"/>
      <c r="E97" s="64"/>
      <c r="F97" s="41" t="s">
        <v>492</v>
      </c>
      <c r="G97" s="41"/>
      <c r="H97" s="44"/>
      <c r="I97" s="46"/>
      <c r="J97" s="41"/>
      <c r="K97" s="41"/>
      <c r="L97" s="41"/>
      <c r="M97" s="41"/>
      <c r="N97" s="41"/>
      <c r="O97" s="41"/>
      <c r="P97" s="48"/>
      <c r="Q97" s="41"/>
      <c r="R97" s="41"/>
    </row>
    <row r="98" spans="1:18" ht="15" customHeight="1" x14ac:dyDescent="0.25">
      <c r="A98" s="41" t="s">
        <v>486</v>
      </c>
      <c r="B98" s="41"/>
      <c r="C98" s="41"/>
      <c r="D98" s="45"/>
      <c r="E98" s="64"/>
      <c r="F98" s="41" t="s">
        <v>494</v>
      </c>
      <c r="G98" s="41"/>
      <c r="H98" s="44"/>
      <c r="I98" s="46"/>
      <c r="J98" s="41"/>
      <c r="K98" s="41"/>
      <c r="L98" s="41"/>
      <c r="M98" s="41"/>
      <c r="N98" s="41"/>
      <c r="O98" s="41"/>
      <c r="P98" s="48"/>
      <c r="Q98" s="41"/>
      <c r="R98" s="41"/>
    </row>
    <row r="99" spans="1:18" ht="15" customHeight="1" x14ac:dyDescent="0.25">
      <c r="A99" s="41" t="s">
        <v>487</v>
      </c>
      <c r="B99" s="41"/>
      <c r="C99" s="41"/>
      <c r="D99" s="45"/>
      <c r="E99" s="64"/>
      <c r="F99" s="41" t="s">
        <v>437</v>
      </c>
      <c r="G99" s="41"/>
      <c r="H99" s="44"/>
      <c r="I99" s="46"/>
      <c r="J99" s="41"/>
      <c r="K99" s="41"/>
      <c r="L99" s="41"/>
      <c r="M99" s="41"/>
      <c r="N99" s="41"/>
      <c r="O99" s="41"/>
      <c r="P99" s="48"/>
      <c r="Q99" s="41"/>
      <c r="R99" s="41"/>
    </row>
    <row r="100" spans="1:18" ht="15" customHeight="1" x14ac:dyDescent="0.25">
      <c r="A100" s="46" t="s">
        <v>489</v>
      </c>
      <c r="B100" s="46"/>
      <c r="C100" s="46"/>
      <c r="D100" s="58"/>
      <c r="E100" s="64"/>
      <c r="F100" s="41" t="s">
        <v>497</v>
      </c>
      <c r="G100" s="41"/>
      <c r="H100" s="44"/>
      <c r="I100" s="46"/>
      <c r="J100" s="41"/>
      <c r="K100" s="41"/>
      <c r="L100" s="41"/>
      <c r="M100" s="41"/>
      <c r="N100" s="41"/>
      <c r="O100" s="41"/>
      <c r="P100" s="48"/>
      <c r="Q100" s="41"/>
      <c r="R100" s="41"/>
    </row>
    <row r="101" spans="1:18" ht="15" customHeight="1" x14ac:dyDescent="0.25">
      <c r="A101" s="41" t="s">
        <v>491</v>
      </c>
      <c r="B101" s="41"/>
      <c r="C101" s="41"/>
      <c r="D101" s="45"/>
      <c r="E101" s="64"/>
      <c r="F101" s="66" t="s">
        <v>546</v>
      </c>
      <c r="G101" s="67"/>
      <c r="H101" s="68"/>
      <c r="I101" s="68"/>
      <c r="J101" s="45"/>
      <c r="K101" s="45"/>
      <c r="L101" s="45"/>
      <c r="M101" s="45"/>
      <c r="N101" s="45"/>
      <c r="O101" s="45"/>
      <c r="P101" s="49"/>
      <c r="Q101" s="41"/>
      <c r="R101" s="42"/>
    </row>
    <row r="102" spans="1:18" ht="15" customHeight="1" x14ac:dyDescent="0.25">
      <c r="A102" s="41" t="s">
        <v>493</v>
      </c>
      <c r="B102" s="41"/>
      <c r="C102" s="41"/>
      <c r="D102" s="45"/>
      <c r="E102" s="64"/>
      <c r="F102" s="41" t="s">
        <v>549</v>
      </c>
      <c r="G102" s="67"/>
      <c r="H102" s="68"/>
      <c r="I102" s="68"/>
      <c r="J102" s="41"/>
      <c r="K102" s="41"/>
      <c r="L102" s="41"/>
      <c r="M102" s="41"/>
      <c r="N102" s="41"/>
      <c r="O102" s="41"/>
      <c r="P102" s="48"/>
      <c r="Q102" s="41"/>
      <c r="R102" s="41"/>
    </row>
    <row r="103" spans="1:18" ht="15" customHeight="1" x14ac:dyDescent="0.25">
      <c r="A103" s="41" t="s">
        <v>495</v>
      </c>
      <c r="B103" s="41"/>
      <c r="C103" s="41"/>
      <c r="D103" s="45"/>
      <c r="E103" s="64"/>
      <c r="F103" s="41" t="s">
        <v>551</v>
      </c>
      <c r="G103" s="67"/>
      <c r="H103" s="68"/>
      <c r="I103" s="68"/>
      <c r="J103" s="41"/>
      <c r="K103" s="41"/>
      <c r="L103" s="41"/>
      <c r="M103" s="41"/>
      <c r="N103" s="41"/>
      <c r="O103" s="41"/>
      <c r="P103" s="48"/>
      <c r="Q103" s="41"/>
      <c r="R103" s="41"/>
    </row>
    <row r="104" spans="1:18" ht="15" customHeight="1" x14ac:dyDescent="0.25">
      <c r="A104" s="41" t="s">
        <v>496</v>
      </c>
      <c r="B104" s="41"/>
      <c r="C104" s="41"/>
      <c r="D104" s="45"/>
      <c r="E104" s="64"/>
      <c r="F104" s="41" t="s">
        <v>550</v>
      </c>
      <c r="G104" s="67"/>
      <c r="H104" s="68"/>
      <c r="I104" s="68"/>
      <c r="J104" s="41"/>
      <c r="K104" s="41"/>
      <c r="L104" s="41"/>
      <c r="M104" s="41"/>
      <c r="N104" s="41"/>
      <c r="O104" s="41"/>
      <c r="P104" s="48"/>
      <c r="Q104" s="41"/>
      <c r="R104" s="41"/>
    </row>
    <row r="105" spans="1:18" ht="15" customHeight="1" x14ac:dyDescent="0.25">
      <c r="A105" s="46" t="s">
        <v>498</v>
      </c>
      <c r="B105" s="46"/>
      <c r="C105" s="46"/>
      <c r="D105" s="58"/>
      <c r="E105" s="64"/>
      <c r="F105" s="41" t="s">
        <v>547</v>
      </c>
      <c r="G105" s="67"/>
      <c r="H105" s="68"/>
      <c r="I105" s="68"/>
      <c r="J105" s="41"/>
      <c r="K105" s="41"/>
      <c r="L105" s="41"/>
      <c r="M105" s="41"/>
      <c r="N105" s="41"/>
      <c r="O105" s="41"/>
      <c r="P105" s="48"/>
      <c r="Q105" s="41"/>
      <c r="R105" s="41"/>
    </row>
    <row r="106" spans="1:18" ht="15" customHeight="1" x14ac:dyDescent="0.25">
      <c r="A106" s="41" t="s">
        <v>500</v>
      </c>
      <c r="B106" s="41"/>
      <c r="C106" s="41"/>
      <c r="D106" s="45"/>
      <c r="E106" s="64"/>
      <c r="F106" s="46" t="s">
        <v>499</v>
      </c>
      <c r="G106" s="46"/>
      <c r="H106" s="44"/>
      <c r="I106" s="46"/>
      <c r="J106" s="46"/>
      <c r="K106" s="46"/>
      <c r="L106" s="46"/>
      <c r="M106" s="46"/>
      <c r="N106" s="46"/>
      <c r="O106" s="46"/>
      <c r="P106" s="47"/>
      <c r="Q106" s="46"/>
      <c r="R106" s="46"/>
    </row>
    <row r="107" spans="1:18" ht="15" customHeight="1" x14ac:dyDescent="0.25">
      <c r="A107" s="41" t="s">
        <v>548</v>
      </c>
      <c r="B107" s="41"/>
      <c r="C107" s="41"/>
      <c r="D107" s="45"/>
      <c r="E107" s="64"/>
      <c r="F107" s="41" t="s">
        <v>501</v>
      </c>
      <c r="G107" s="41"/>
      <c r="H107" s="44"/>
      <c r="I107" s="46"/>
      <c r="J107" s="41"/>
      <c r="K107" s="41"/>
      <c r="L107" s="41"/>
      <c r="M107" s="41"/>
      <c r="N107" s="41"/>
      <c r="O107" s="41"/>
      <c r="P107" s="48"/>
      <c r="Q107" s="41"/>
      <c r="R107" s="41"/>
    </row>
    <row r="108" spans="1:18" ht="15" customHeight="1" x14ac:dyDescent="0.25">
      <c r="A108" s="41" t="s">
        <v>503</v>
      </c>
      <c r="B108" s="41"/>
      <c r="C108" s="41"/>
      <c r="D108" s="45"/>
      <c r="E108" s="64"/>
      <c r="F108" s="41" t="s">
        <v>502</v>
      </c>
      <c r="G108" s="41"/>
      <c r="H108" s="44"/>
      <c r="I108" s="46"/>
      <c r="J108" s="41"/>
      <c r="K108" s="41"/>
      <c r="L108" s="41"/>
      <c r="M108" s="41"/>
      <c r="N108" s="41"/>
      <c r="O108" s="41"/>
      <c r="P108" s="48"/>
      <c r="Q108" s="41"/>
      <c r="R108" s="41"/>
    </row>
    <row r="109" spans="1:18" ht="15" customHeight="1" x14ac:dyDescent="0.25">
      <c r="A109" s="41" t="s">
        <v>505</v>
      </c>
      <c r="B109" s="41"/>
      <c r="C109" s="41"/>
      <c r="D109" s="45"/>
      <c r="E109" s="64"/>
      <c r="F109" s="41" t="s">
        <v>504</v>
      </c>
      <c r="G109" s="41"/>
      <c r="H109" s="44"/>
      <c r="I109" s="46"/>
      <c r="J109" s="41"/>
      <c r="K109" s="41"/>
      <c r="L109" s="41"/>
      <c r="M109" s="41"/>
      <c r="N109" s="41"/>
      <c r="O109" s="41"/>
      <c r="P109" s="48"/>
      <c r="Q109" s="41"/>
      <c r="R109" s="41"/>
    </row>
    <row r="110" spans="1:18" ht="15" customHeight="1" x14ac:dyDescent="0.25">
      <c r="A110" s="46" t="s">
        <v>507</v>
      </c>
      <c r="B110" s="46"/>
      <c r="C110" s="46"/>
      <c r="D110" s="58"/>
      <c r="E110" s="64"/>
      <c r="F110" s="41" t="s">
        <v>506</v>
      </c>
      <c r="G110" s="41"/>
      <c r="H110" s="44"/>
      <c r="I110" s="46"/>
      <c r="J110" s="41"/>
      <c r="K110" s="41"/>
      <c r="L110" s="41"/>
      <c r="M110" s="41"/>
      <c r="N110" s="41"/>
      <c r="O110" s="41"/>
      <c r="P110" s="48"/>
      <c r="Q110" s="41"/>
      <c r="R110" s="41"/>
    </row>
    <row r="111" spans="1:18" ht="15" customHeight="1" x14ac:dyDescent="0.25">
      <c r="A111" s="41" t="s">
        <v>509</v>
      </c>
      <c r="B111" s="41"/>
      <c r="C111" s="41"/>
      <c r="D111" s="45"/>
      <c r="E111" s="64"/>
      <c r="F111" s="46" t="s">
        <v>508</v>
      </c>
      <c r="G111" s="46"/>
      <c r="H111" s="44"/>
      <c r="I111" s="46"/>
      <c r="J111" s="46"/>
      <c r="K111" s="46"/>
      <c r="L111" s="46"/>
      <c r="M111" s="46"/>
      <c r="N111" s="46"/>
      <c r="O111" s="46"/>
      <c r="P111" s="47"/>
      <c r="Q111" s="46"/>
      <c r="R111" s="46"/>
    </row>
    <row r="112" spans="1:18" ht="15" customHeight="1" x14ac:dyDescent="0.25">
      <c r="A112" s="41" t="s">
        <v>511</v>
      </c>
      <c r="B112" s="41"/>
      <c r="C112" s="41"/>
      <c r="D112" s="45"/>
      <c r="E112" s="64"/>
      <c r="F112" s="41" t="s">
        <v>510</v>
      </c>
      <c r="G112" s="41"/>
      <c r="H112" s="44"/>
      <c r="I112" s="46"/>
      <c r="J112" s="41"/>
      <c r="K112" s="41"/>
      <c r="L112" s="41"/>
      <c r="M112" s="41"/>
      <c r="N112" s="41"/>
      <c r="O112" s="41"/>
      <c r="P112" s="48"/>
      <c r="Q112" s="41"/>
      <c r="R112" s="41"/>
    </row>
    <row r="113" spans="1:18" ht="15" customHeight="1" x14ac:dyDescent="0.25">
      <c r="A113" s="41" t="s">
        <v>437</v>
      </c>
      <c r="B113" s="41"/>
      <c r="C113" s="41"/>
      <c r="D113" s="45"/>
      <c r="E113" s="64"/>
      <c r="F113" s="41" t="s">
        <v>512</v>
      </c>
      <c r="G113" s="41"/>
      <c r="H113" s="44"/>
      <c r="I113" s="46"/>
      <c r="J113" s="41"/>
      <c r="K113" s="41"/>
      <c r="L113" s="41"/>
      <c r="M113" s="41"/>
      <c r="N113" s="41"/>
      <c r="O113" s="41"/>
      <c r="P113" s="48"/>
      <c r="Q113" s="41"/>
      <c r="R113" s="41"/>
    </row>
    <row r="114" spans="1:18" ht="15" customHeight="1" x14ac:dyDescent="0.25">
      <c r="A114" s="41" t="s">
        <v>514</v>
      </c>
      <c r="B114" s="41"/>
      <c r="C114" s="41"/>
      <c r="D114" s="45"/>
      <c r="E114" s="64"/>
      <c r="F114" s="41" t="s">
        <v>513</v>
      </c>
      <c r="G114" s="41"/>
      <c r="H114" s="44"/>
      <c r="I114" s="46"/>
      <c r="J114" s="41"/>
      <c r="K114" s="41"/>
      <c r="L114" s="41"/>
      <c r="M114" s="41"/>
      <c r="N114" s="41"/>
      <c r="O114" s="41"/>
      <c r="P114" s="48"/>
      <c r="Q114" s="41"/>
      <c r="R114" s="41"/>
    </row>
    <row r="115" spans="1:18" ht="15" customHeight="1" x14ac:dyDescent="0.25">
      <c r="A115" s="46" t="s">
        <v>516</v>
      </c>
      <c r="B115" s="41"/>
      <c r="C115" s="41"/>
      <c r="D115" s="45"/>
      <c r="E115" s="64"/>
      <c r="F115" s="41" t="s">
        <v>515</v>
      </c>
      <c r="G115" s="41"/>
      <c r="H115" s="44"/>
      <c r="I115" s="46"/>
      <c r="J115" s="41"/>
      <c r="K115" s="41"/>
      <c r="L115" s="41"/>
      <c r="M115" s="41"/>
      <c r="N115" s="41"/>
      <c r="O115" s="41"/>
      <c r="P115" s="48"/>
      <c r="Q115" s="41"/>
      <c r="R115" s="41"/>
    </row>
    <row r="116" spans="1:18" ht="15" customHeight="1" x14ac:dyDescent="0.25">
      <c r="A116" s="41" t="s">
        <v>518</v>
      </c>
      <c r="B116" s="46"/>
      <c r="C116" s="46"/>
      <c r="D116" s="58"/>
      <c r="E116" s="64"/>
      <c r="F116" s="46" t="s">
        <v>517</v>
      </c>
      <c r="G116" s="41"/>
      <c r="H116" s="44"/>
      <c r="I116" s="46"/>
      <c r="J116" s="46"/>
      <c r="K116" s="46"/>
      <c r="L116" s="46"/>
      <c r="M116" s="46"/>
      <c r="N116" s="46"/>
      <c r="O116" s="46"/>
      <c r="P116" s="47"/>
      <c r="Q116" s="46"/>
      <c r="R116" s="46"/>
    </row>
    <row r="117" spans="1:18" ht="15" customHeight="1" x14ac:dyDescent="0.25">
      <c r="A117" s="41" t="s">
        <v>520</v>
      </c>
      <c r="B117" s="43"/>
      <c r="C117" s="43"/>
      <c r="D117" s="59"/>
      <c r="E117" s="64"/>
      <c r="F117" s="41" t="s">
        <v>519</v>
      </c>
      <c r="G117" s="46"/>
      <c r="H117" s="44"/>
      <c r="I117" s="46"/>
      <c r="J117" s="41"/>
      <c r="K117" s="41"/>
      <c r="L117" s="41"/>
      <c r="M117" s="41"/>
      <c r="N117" s="41"/>
      <c r="O117" s="41"/>
      <c r="P117" s="48"/>
      <c r="Q117" s="41"/>
      <c r="R117" s="41"/>
    </row>
    <row r="118" spans="1:18" ht="15" customHeight="1" x14ac:dyDescent="0.25">
      <c r="A118" s="41" t="s">
        <v>522</v>
      </c>
      <c r="B118" s="43"/>
      <c r="C118" s="43"/>
      <c r="D118" s="59"/>
      <c r="E118" s="64"/>
      <c r="F118" s="41" t="s">
        <v>521</v>
      </c>
      <c r="G118" s="42"/>
      <c r="H118" s="44"/>
      <c r="I118" s="46"/>
      <c r="J118" s="41"/>
      <c r="K118" s="41"/>
      <c r="L118" s="41"/>
      <c r="M118" s="41"/>
      <c r="N118" s="41"/>
      <c r="O118" s="41"/>
      <c r="P118" s="48"/>
      <c r="Q118" s="41"/>
      <c r="R118" s="41"/>
    </row>
    <row r="119" spans="1:18" ht="15" customHeight="1" x14ac:dyDescent="0.25">
      <c r="A119" s="41" t="s">
        <v>524</v>
      </c>
      <c r="B119" s="43"/>
      <c r="C119" s="43"/>
      <c r="D119" s="59"/>
      <c r="E119" s="64"/>
      <c r="F119" s="41" t="s">
        <v>523</v>
      </c>
      <c r="G119" s="42"/>
      <c r="H119" s="44"/>
      <c r="I119" s="46"/>
      <c r="J119" s="41"/>
      <c r="K119" s="41"/>
      <c r="L119" s="41"/>
      <c r="M119" s="41"/>
      <c r="N119" s="41"/>
      <c r="O119" s="41"/>
      <c r="P119" s="48"/>
      <c r="Q119" s="41"/>
      <c r="R119" s="41"/>
    </row>
    <row r="120" spans="1:18" ht="15.6" customHeight="1" x14ac:dyDescent="0.25">
      <c r="A120" s="42" t="s">
        <v>535</v>
      </c>
      <c r="B120" s="50"/>
      <c r="C120" s="50"/>
      <c r="D120" s="60"/>
      <c r="E120" s="64"/>
      <c r="F120" s="41" t="s">
        <v>525</v>
      </c>
      <c r="G120" s="42"/>
      <c r="H120" s="44"/>
      <c r="I120" s="46"/>
      <c r="J120" s="41"/>
      <c r="K120" s="41"/>
      <c r="L120" s="41"/>
      <c r="M120" s="41"/>
      <c r="N120" s="41"/>
      <c r="O120" s="41"/>
      <c r="P120" s="48"/>
      <c r="Q120" s="41"/>
      <c r="R120" s="41"/>
    </row>
    <row r="121" spans="1:18" ht="15" customHeight="1" x14ac:dyDescent="0.25">
      <c r="F121" s="46" t="s">
        <v>526</v>
      </c>
      <c r="G121" s="50"/>
      <c r="H121" s="44"/>
      <c r="I121" s="46"/>
      <c r="J121" s="46"/>
      <c r="K121" s="46"/>
      <c r="L121" s="46"/>
      <c r="M121" s="46"/>
      <c r="N121" s="46"/>
      <c r="O121" s="46"/>
      <c r="P121" s="47"/>
      <c r="Q121" s="46"/>
      <c r="R121" s="46"/>
    </row>
    <row r="122" spans="1:18" ht="15" customHeight="1" x14ac:dyDescent="0.25">
      <c r="F122" s="41" t="s">
        <v>527</v>
      </c>
      <c r="G122" s="46"/>
      <c r="H122" s="44"/>
      <c r="I122" s="46"/>
    </row>
    <row r="123" spans="1:18" ht="15" customHeight="1" x14ac:dyDescent="0.25">
      <c r="F123" s="41" t="s">
        <v>528</v>
      </c>
      <c r="G123" s="42"/>
      <c r="H123" s="44"/>
      <c r="I123" s="46"/>
    </row>
    <row r="124" spans="1:18" ht="15" customHeight="1" x14ac:dyDescent="0.25">
      <c r="F124" s="41" t="s">
        <v>477</v>
      </c>
      <c r="G124" s="42"/>
      <c r="H124" s="44"/>
      <c r="I124" s="46"/>
    </row>
    <row r="125" spans="1:18" ht="15" customHeight="1" x14ac:dyDescent="0.25">
      <c r="F125" s="41" t="s">
        <v>530</v>
      </c>
      <c r="G125" s="42"/>
      <c r="H125" s="44"/>
      <c r="I125" s="46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4A1F27-506C-4DF7-AA72-E836384C058E}">
  <ds:schemaRefs>
    <ds:schemaRef ds:uri="http://purl.org/dc/terms/"/>
    <ds:schemaRef ds:uri="http://www.w3.org/XML/1998/namespace"/>
    <ds:schemaRef ds:uri="http://purl.org/dc/elements/1.1/"/>
    <ds:schemaRef ds:uri="1b4c3fc9-8335-48e6-accb-d61f123c52ab"/>
    <ds:schemaRef ds:uri="http://schemas.microsoft.com/office/2006/documentManagement/types"/>
    <ds:schemaRef ds:uri="c7ae43b0-0ae4-4d35-8e22-e798aebf738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Stephen Wagstaff</cp:lastModifiedBy>
  <cp:revision/>
  <cp:lastPrinted>2025-01-27T16:37:44Z</cp:lastPrinted>
  <dcterms:created xsi:type="dcterms:W3CDTF">2017-04-05T16:04:45Z</dcterms:created>
  <dcterms:modified xsi:type="dcterms:W3CDTF">2026-03-31T19:05:16Z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